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24555" windowHeight="117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Položky!$A$1:$G$94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93" i="3"/>
  <c r="BD93" i="3"/>
  <c r="BC93" i="3"/>
  <c r="BB93" i="3"/>
  <c r="BA93" i="3"/>
  <c r="G93" i="3"/>
  <c r="BE92" i="3"/>
  <c r="BD92" i="3"/>
  <c r="BC92" i="3"/>
  <c r="BB92" i="3"/>
  <c r="BA92" i="3"/>
  <c r="G92" i="3"/>
  <c r="BE91" i="3"/>
  <c r="BD91" i="3"/>
  <c r="BC91" i="3"/>
  <c r="BB91" i="3"/>
  <c r="BA91" i="3"/>
  <c r="G91" i="3"/>
  <c r="BE90" i="3"/>
  <c r="BC90" i="3"/>
  <c r="BB90" i="3"/>
  <c r="BA90" i="3"/>
  <c r="G90" i="3"/>
  <c r="BD90" i="3" s="1"/>
  <c r="BE89" i="3"/>
  <c r="BC89" i="3"/>
  <c r="BB89" i="3"/>
  <c r="BA89" i="3"/>
  <c r="G89" i="3"/>
  <c r="BD89" i="3" s="1"/>
  <c r="BE88" i="3"/>
  <c r="BE94" i="3" s="1"/>
  <c r="I13" i="2" s="1"/>
  <c r="BC88" i="3"/>
  <c r="BC94" i="3" s="1"/>
  <c r="G13" i="2" s="1"/>
  <c r="BB88" i="3"/>
  <c r="BA88" i="3"/>
  <c r="BA94" i="3" s="1"/>
  <c r="E13" i="2" s="1"/>
  <c r="G88" i="3"/>
  <c r="BD88" i="3" s="1"/>
  <c r="B13" i="2"/>
  <c r="A13" i="2"/>
  <c r="BB94" i="3"/>
  <c r="F13" i="2" s="1"/>
  <c r="G94" i="3"/>
  <c r="C94" i="3"/>
  <c r="BE85" i="3"/>
  <c r="BD85" i="3"/>
  <c r="BC85" i="3"/>
  <c r="BB85" i="3"/>
  <c r="BA85" i="3"/>
  <c r="G85" i="3"/>
  <c r="B12" i="2"/>
  <c r="A12" i="2"/>
  <c r="BE86" i="3"/>
  <c r="I12" i="2" s="1"/>
  <c r="BD86" i="3"/>
  <c r="H12" i="2" s="1"/>
  <c r="BC86" i="3"/>
  <c r="G12" i="2" s="1"/>
  <c r="BB86" i="3"/>
  <c r="F12" i="2" s="1"/>
  <c r="BA86" i="3"/>
  <c r="E12" i="2" s="1"/>
  <c r="G86" i="3"/>
  <c r="C86" i="3"/>
  <c r="BE82" i="3"/>
  <c r="BD82" i="3"/>
  <c r="BC82" i="3"/>
  <c r="BB82" i="3"/>
  <c r="G82" i="3"/>
  <c r="BA82" i="3" s="1"/>
  <c r="BE81" i="3"/>
  <c r="BD81" i="3"/>
  <c r="BC81" i="3"/>
  <c r="BB81" i="3"/>
  <c r="G81" i="3"/>
  <c r="BA81" i="3" s="1"/>
  <c r="BE80" i="3"/>
  <c r="BD80" i="3"/>
  <c r="BC80" i="3"/>
  <c r="BB80" i="3"/>
  <c r="BA80" i="3"/>
  <c r="G80" i="3"/>
  <c r="BE79" i="3"/>
  <c r="BD79" i="3"/>
  <c r="BC79" i="3"/>
  <c r="BB79" i="3"/>
  <c r="G79" i="3"/>
  <c r="BA79" i="3" s="1"/>
  <c r="BA83" i="3" s="1"/>
  <c r="E11" i="2" s="1"/>
  <c r="B11" i="2"/>
  <c r="A11" i="2"/>
  <c r="BE83" i="3"/>
  <c r="I11" i="2" s="1"/>
  <c r="BD83" i="3"/>
  <c r="H11" i="2" s="1"/>
  <c r="BC83" i="3"/>
  <c r="G11" i="2" s="1"/>
  <c r="BB83" i="3"/>
  <c r="F11" i="2" s="1"/>
  <c r="G83" i="3"/>
  <c r="C83" i="3"/>
  <c r="BD76" i="3"/>
  <c r="BC76" i="3"/>
  <c r="BB76" i="3"/>
  <c r="BA76" i="3"/>
  <c r="G76" i="3"/>
  <c r="BE76" i="3" s="1"/>
  <c r="BE77" i="3" s="1"/>
  <c r="I10" i="2" s="1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1" i="3"/>
  <c r="BD71" i="3"/>
  <c r="BC71" i="3"/>
  <c r="BB71" i="3"/>
  <c r="BA71" i="3"/>
  <c r="G71" i="3"/>
  <c r="BE70" i="3"/>
  <c r="BD70" i="3"/>
  <c r="BC70" i="3"/>
  <c r="BB70" i="3"/>
  <c r="G70" i="3"/>
  <c r="BA70" i="3" s="1"/>
  <c r="BE69" i="3"/>
  <c r="BD69" i="3"/>
  <c r="BC69" i="3"/>
  <c r="BB69" i="3"/>
  <c r="BA69" i="3"/>
  <c r="G69" i="3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BA65" i="3"/>
  <c r="G65" i="3"/>
  <c r="BE64" i="3"/>
  <c r="BD64" i="3"/>
  <c r="BC64" i="3"/>
  <c r="BB64" i="3"/>
  <c r="BA64" i="3"/>
  <c r="G64" i="3"/>
  <c r="BE63" i="3"/>
  <c r="BD63" i="3"/>
  <c r="BC63" i="3"/>
  <c r="BB63" i="3"/>
  <c r="BA63" i="3"/>
  <c r="G63" i="3"/>
  <c r="BE62" i="3"/>
  <c r="BD62" i="3"/>
  <c r="BC62" i="3"/>
  <c r="BB62" i="3"/>
  <c r="G62" i="3"/>
  <c r="BA62" i="3" s="1"/>
  <c r="B10" i="2"/>
  <c r="A10" i="2"/>
  <c r="BD77" i="3"/>
  <c r="H10" i="2" s="1"/>
  <c r="BC77" i="3"/>
  <c r="G10" i="2" s="1"/>
  <c r="BB77" i="3"/>
  <c r="F10" i="2" s="1"/>
  <c r="G77" i="3"/>
  <c r="C77" i="3"/>
  <c r="BE59" i="3"/>
  <c r="BD59" i="3"/>
  <c r="BC59" i="3"/>
  <c r="BB59" i="3"/>
  <c r="G59" i="3"/>
  <c r="BA59" i="3" s="1"/>
  <c r="BA60" i="3" s="1"/>
  <c r="E9" i="2" s="1"/>
  <c r="B9" i="2"/>
  <c r="A9" i="2"/>
  <c r="BE60" i="3"/>
  <c r="I9" i="2" s="1"/>
  <c r="BD60" i="3"/>
  <c r="H9" i="2" s="1"/>
  <c r="BC60" i="3"/>
  <c r="G9" i="2" s="1"/>
  <c r="BB60" i="3"/>
  <c r="F9" i="2" s="1"/>
  <c r="G60" i="3"/>
  <c r="C60" i="3"/>
  <c r="BE55" i="3"/>
  <c r="BD55" i="3"/>
  <c r="BC55" i="3"/>
  <c r="BB55" i="3"/>
  <c r="G55" i="3"/>
  <c r="BA55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5" i="3"/>
  <c r="BD45" i="3"/>
  <c r="BC45" i="3"/>
  <c r="BB45" i="3"/>
  <c r="G45" i="3"/>
  <c r="BA45" i="3" s="1"/>
  <c r="BA57" i="3" s="1"/>
  <c r="E8" i="2" s="1"/>
  <c r="B8" i="2"/>
  <c r="A8" i="2"/>
  <c r="BE57" i="3"/>
  <c r="I8" i="2" s="1"/>
  <c r="BD57" i="3"/>
  <c r="H8" i="2" s="1"/>
  <c r="BC57" i="3"/>
  <c r="G8" i="2" s="1"/>
  <c r="BB57" i="3"/>
  <c r="F8" i="2" s="1"/>
  <c r="G57" i="3"/>
  <c r="C57" i="3"/>
  <c r="BE42" i="3"/>
  <c r="BD42" i="3"/>
  <c r="BC42" i="3"/>
  <c r="BB42" i="3"/>
  <c r="G42" i="3"/>
  <c r="BA42" i="3" s="1"/>
  <c r="BE38" i="3"/>
  <c r="BD38" i="3"/>
  <c r="BC38" i="3"/>
  <c r="BB38" i="3"/>
  <c r="G38" i="3"/>
  <c r="BA38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5" i="3"/>
  <c r="BD25" i="3"/>
  <c r="BC25" i="3"/>
  <c r="BB25" i="3"/>
  <c r="G25" i="3"/>
  <c r="BA25" i="3" s="1"/>
  <c r="BE21" i="3"/>
  <c r="BD21" i="3"/>
  <c r="BC21" i="3"/>
  <c r="BB21" i="3"/>
  <c r="G21" i="3"/>
  <c r="BA21" i="3" s="1"/>
  <c r="BE20" i="3"/>
  <c r="BD20" i="3"/>
  <c r="BC20" i="3"/>
  <c r="BB20" i="3"/>
  <c r="BA20" i="3"/>
  <c r="G20" i="3"/>
  <c r="BE18" i="3"/>
  <c r="BD18" i="3"/>
  <c r="BC18" i="3"/>
  <c r="BB18" i="3"/>
  <c r="BA18" i="3"/>
  <c r="G18" i="3"/>
  <c r="BE16" i="3"/>
  <c r="BD16" i="3"/>
  <c r="BC16" i="3"/>
  <c r="BB16" i="3"/>
  <c r="G16" i="3"/>
  <c r="BA16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8" i="3"/>
  <c r="BD8" i="3"/>
  <c r="BC8" i="3"/>
  <c r="BB8" i="3"/>
  <c r="BA8" i="3"/>
  <c r="G8" i="3"/>
  <c r="B7" i="2"/>
  <c r="A7" i="2"/>
  <c r="BE43" i="3"/>
  <c r="I7" i="2" s="1"/>
  <c r="I14" i="2" s="1"/>
  <c r="C21" i="1" s="1"/>
  <c r="BD43" i="3"/>
  <c r="H7" i="2" s="1"/>
  <c r="BC43" i="3"/>
  <c r="G7" i="2" s="1"/>
  <c r="G14" i="2" s="1"/>
  <c r="C18" i="1" s="1"/>
  <c r="BB43" i="3"/>
  <c r="F7" i="2" s="1"/>
  <c r="G43" i="3"/>
  <c r="C43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F14" i="2" l="1"/>
  <c r="C16" i="1" s="1"/>
  <c r="H14" i="2"/>
  <c r="C17" i="1" s="1"/>
  <c r="BA43" i="3"/>
  <c r="E7" i="2" s="1"/>
  <c r="BA77" i="3"/>
  <c r="E10" i="2" s="1"/>
  <c r="BD94" i="3"/>
  <c r="H13" i="2" s="1"/>
  <c r="E14" i="2" l="1"/>
  <c r="G26" i="2" l="1"/>
  <c r="I26" i="2" s="1"/>
  <c r="G25" i="2"/>
  <c r="I25" i="2" s="1"/>
  <c r="G21" i="1" s="1"/>
  <c r="G24" i="2"/>
  <c r="I24" i="2" s="1"/>
  <c r="G20" i="1" s="1"/>
  <c r="G23" i="2"/>
  <c r="I23" i="2" s="1"/>
  <c r="G19" i="1" s="1"/>
  <c r="G22" i="2"/>
  <c r="I22" i="2" s="1"/>
  <c r="G18" i="1" s="1"/>
  <c r="G21" i="2"/>
  <c r="I21" i="2" s="1"/>
  <c r="G17" i="1" s="1"/>
  <c r="G20" i="2"/>
  <c r="I20" i="2" s="1"/>
  <c r="G16" i="1" s="1"/>
  <c r="G19" i="2"/>
  <c r="I19" i="2" s="1"/>
  <c r="C15" i="1"/>
  <c r="C19" i="1" s="1"/>
  <c r="C22" i="1" s="1"/>
  <c r="C23" i="1" l="1"/>
  <c r="F30" i="1" s="1"/>
  <c r="H27" i="2"/>
  <c r="G23" i="1" s="1"/>
  <c r="G15" i="1"/>
  <c r="F34" i="1" l="1"/>
  <c r="F31" i="1"/>
  <c r="G22" i="1"/>
</calcChain>
</file>

<file path=xl/sharedStrings.xml><?xml version="1.0" encoding="utf-8"?>
<sst xmlns="http://schemas.openxmlformats.org/spreadsheetml/2006/main" count="336" uniqueCount="233">
  <si>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</si>
  <si>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</si>
  <si>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</si>
  <si>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</si>
  <si>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</si>
  <si>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</si>
  <si>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</si>
  <si>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</si>
  <si>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</si>
  <si>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</si>
  <si>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</si>
  <si>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</si>
  <si>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</si>
  <si>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</si>
  <si>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</si>
  <si>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</si>
  <si>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</si>
  <si>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</si>
  <si>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</si>
  <si>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</si>
  <si>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</si>
  <si>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</si>
  <si>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</si>
  <si>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</si>
  <si>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</si>
  <si>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</si>
  <si>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</si>
  <si>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</si>
  <si>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</si>
  <si>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</si>
  <si>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</si>
  <si>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</si>
  <si>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</si>
  <si>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</si>
  <si>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</si>
  <si>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</si>
  <si>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</si>
  <si>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</si>
  <si>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</si>
  <si>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</si>
  <si>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</si>
  <si>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</si>
  <si>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</si>
  <si>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</si>
  <si>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</si>
  <si>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</si>
  <si>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</si>
  <si>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</si>
  <si>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</si>
  <si>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</si>
  <si>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</si>
  <si>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</si>
  <si>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</si>
  <si>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</si>
  <si>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</si>
  <si>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</si>
  <si>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</si>
  <si>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</si>
  <si>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</si>
  <si>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</si>
  <si>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</si>
  <si>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</si>
  <si>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</si>
  <si>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</si>
  <si>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</si>
  <si>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</si>
  <si>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</si>
  <si>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</si>
  <si>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</si>
  <si>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</si>
  <si>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</si>
  <si>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</si>
  <si>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</si>
  <si>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</si>
  <si>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</si>
  <si>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</si>
  <si>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</si>
  <si>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</si>
  <si>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2019092111</t>
  </si>
  <si>
    <t>Stav. úpravy - rekonstr.budov A a B Domov Horizont</t>
  </si>
  <si>
    <t>01</t>
  </si>
  <si>
    <t>Objekt A</t>
  </si>
  <si>
    <t>D.1.4.1.b</t>
  </si>
  <si>
    <t>ZDRAVOTECHNIKA - PŘELOŽKA VENK. VODOVODU</t>
  </si>
  <si>
    <t>113106121R00</t>
  </si>
  <si>
    <t xml:space="preserve">Rozebrání dlažeb z betonových dlaždic na sucho </t>
  </si>
  <si>
    <t>m2</t>
  </si>
  <si>
    <t>4*4</t>
  </si>
  <si>
    <t>113107123R00</t>
  </si>
  <si>
    <t xml:space="preserve">Odstranění podkladu pl. 200 m2,kam.drcené tl.30 cm </t>
  </si>
  <si>
    <t>132202101U00</t>
  </si>
  <si>
    <t xml:space="preserve">Hloub rýh š 0,6 m soudr hor 3 ručně </t>
  </si>
  <si>
    <t>m3</t>
  </si>
  <si>
    <t>6*0,6*1,55</t>
  </si>
  <si>
    <t>4*0,6*1,55</t>
  </si>
  <si>
    <t>132202201U00</t>
  </si>
  <si>
    <t xml:space="preserve">Hloub rýh š 2 m soudrž hor 3 ručně </t>
  </si>
  <si>
    <t>7*1,5*1,55</t>
  </si>
  <si>
    <t>132202209U00</t>
  </si>
  <si>
    <t xml:space="preserve">Příplatek za lepivost 3 hor </t>
  </si>
  <si>
    <t>14,88+16,275</t>
  </si>
  <si>
    <t>133201109R00</t>
  </si>
  <si>
    <t xml:space="preserve">Příplatek za lepivost - hloubení šachet v hor.3 </t>
  </si>
  <si>
    <t>133202011U00</t>
  </si>
  <si>
    <t xml:space="preserve">Hloub šachet 4 m2 soudr hor 3 ručně </t>
  </si>
  <si>
    <t>V položce je kalkulováno i svislé přemístění výkopku.</t>
  </si>
  <si>
    <t>2*2*1,7</t>
  </si>
  <si>
    <t>151101101R00</t>
  </si>
  <si>
    <t xml:space="preserve">Pažení a rozepření stěn rýh - příložné - hl. do 2m </t>
  </si>
  <si>
    <t>Odstranění pažení a rozepření se oceňuje samostatně.</t>
  </si>
  <si>
    <t>17*1,55*2</t>
  </si>
  <si>
    <t>151101111R00</t>
  </si>
  <si>
    <t xml:space="preserve">Odstranění paženi stěn rýh - příložné - hl. do 2 m </t>
  </si>
  <si>
    <t>161101101R00</t>
  </si>
  <si>
    <t xml:space="preserve">Svislé přemístění výkopku z hor.1-4 do 2,5 m </t>
  </si>
  <si>
    <t>162601102R00</t>
  </si>
  <si>
    <t xml:space="preserve">Vodorovné přemístění výkopku z hor.1-4 do 5000 m </t>
  </si>
  <si>
    <t>2,1+8,4</t>
  </si>
  <si>
    <t>167101101R00</t>
  </si>
  <si>
    <t xml:space="preserve">Nakládání výkopku z hor.1-4 v množství do 100 m3 </t>
  </si>
  <si>
    <t>171201201RT1</t>
  </si>
  <si>
    <t>Uložení sypaniny na skládku včetně poplatku za skládku</t>
  </si>
  <si>
    <t>V položce je zahrnut i poplatek za skládku pro zeminu tř.1-4 ve výši 50 Kč/m3</t>
  </si>
  <si>
    <t>174101101R00</t>
  </si>
  <si>
    <t xml:space="preserve">Zásyp jam, rýh, šachet se zhutněním </t>
  </si>
  <si>
    <t>Položka obsahuje i přemístění materiálu pro zásyp ze vzdálenosti do 10 m od okraje zásypu.</t>
  </si>
  <si>
    <t>14,88+16,275+13,6-10,5</t>
  </si>
  <si>
    <t>175101101R00</t>
  </si>
  <si>
    <t xml:space="preserve">Obsyp potrubí bez prohození sypaniny </t>
  </si>
  <si>
    <t>Je-li pro obsyp použit jiný materiál než vytěžená sypanina, oceňuje se ve specifikaci. Ztratné se doporučuje ve výši 1%.</t>
  </si>
  <si>
    <t>19,5*0,6*0,4</t>
  </si>
  <si>
    <t>15,5*0,6*0,4</t>
  </si>
  <si>
    <t>583312004</t>
  </si>
  <si>
    <t>Kamenivo těžené frakce  0/4  B Jihomor. kraj</t>
  </si>
  <si>
    <t>T</t>
  </si>
  <si>
    <t>4</t>
  </si>
  <si>
    <t>Vodorovné konstrukce</t>
  </si>
  <si>
    <t>451572111R00</t>
  </si>
  <si>
    <t xml:space="preserve">Lože pod potrubí z kameniva těženého 0 - 4 mm </t>
  </si>
  <si>
    <t>Položka je určena pro práce v otevřeném výkopu, pro práce ve štole se k položce používá příplatek 45154-1192.</t>
  </si>
  <si>
    <t>19,5*0,6*0,1</t>
  </si>
  <si>
    <t>15,5*0,6*0,1</t>
  </si>
  <si>
    <t>451576111R00</t>
  </si>
  <si>
    <t xml:space="preserve">Podkladní vrstva ze štěrkopísku do 20 cm </t>
  </si>
  <si>
    <t>32</t>
  </si>
  <si>
    <t>451577777R00</t>
  </si>
  <si>
    <t xml:space="preserve">Podklad pod dlažbu z kameniva těženého tl.do 10 cm </t>
  </si>
  <si>
    <t>452313121R00</t>
  </si>
  <si>
    <t xml:space="preserve">Bloky pro potrubí z betonu B 10 </t>
  </si>
  <si>
    <t>8*0,0441</t>
  </si>
  <si>
    <t>1*0,0567</t>
  </si>
  <si>
    <t>452353101R00</t>
  </si>
  <si>
    <t xml:space="preserve">Bednění bloků pod potrubí </t>
  </si>
  <si>
    <t>9*0,35</t>
  </si>
  <si>
    <t>5</t>
  </si>
  <si>
    <t>Komunikace</t>
  </si>
  <si>
    <t>596211211U00</t>
  </si>
  <si>
    <t xml:space="preserve">Klad zámk dl tl80 skA&lt;100m2 chodník </t>
  </si>
  <si>
    <t>8</t>
  </si>
  <si>
    <t>Trubní vedení</t>
  </si>
  <si>
    <t>850245121R00</t>
  </si>
  <si>
    <t xml:space="preserve">Výřez nebo výsek na potrubí litinovém DN 80 </t>
  </si>
  <si>
    <t>kus</t>
  </si>
  <si>
    <t>857242121R00</t>
  </si>
  <si>
    <t xml:space="preserve">Montáž tvarovek litin. jednoos.přír. výkop DN 80 </t>
  </si>
  <si>
    <t>891241111R00</t>
  </si>
  <si>
    <t xml:space="preserve">Montáž vodovodních šoupátek ve výkopu DN 80 </t>
  </si>
  <si>
    <t>892241111R00</t>
  </si>
  <si>
    <t xml:space="preserve">Tlaková zkouška vodovodního potrubí DN 80 </t>
  </si>
  <si>
    <t>m</t>
  </si>
  <si>
    <t>892273111R00</t>
  </si>
  <si>
    <t xml:space="preserve">Desinfekce vodovodního potrubí DN 125 </t>
  </si>
  <si>
    <t>899401112R00</t>
  </si>
  <si>
    <t xml:space="preserve">Osazení poklopů litinových šoupátkových </t>
  </si>
  <si>
    <t>V položkách osazení poklopů jsou zakalkulovány i náklady na jejich podezdění.  V položkách nejsou zakalkulovány náklady na dodání poklopů; Tyto náklady se oceňují ve specifikaci. Ztratné se nestanoví.</t>
  </si>
  <si>
    <t>422 3</t>
  </si>
  <si>
    <t xml:space="preserve">Zemní souprava teleskop.  1,2-1,8m </t>
  </si>
  <si>
    <t>422 4</t>
  </si>
  <si>
    <t xml:space="preserve">Poklop litinový šoupátkový </t>
  </si>
  <si>
    <t>722 5</t>
  </si>
  <si>
    <t>Spojka hrdlová litinová přímá DN80 pro různé materiály</t>
  </si>
  <si>
    <t>870 11</t>
  </si>
  <si>
    <t xml:space="preserve">Trasová fólie š. 200 mm </t>
  </si>
  <si>
    <t>870 12</t>
  </si>
  <si>
    <t xml:space="preserve">Signalizační vodič CYKY 6 mm2 </t>
  </si>
  <si>
    <t>M</t>
  </si>
  <si>
    <t>870 20</t>
  </si>
  <si>
    <t xml:space="preserve">Gedetické zaměření </t>
  </si>
  <si>
    <t>kpl</t>
  </si>
  <si>
    <t>42223647</t>
  </si>
  <si>
    <t>Šoupátko přírub. vodárenské PN 16  DN 80</t>
  </si>
  <si>
    <t>900      RT3</t>
  </si>
  <si>
    <t>Hzs - nezmeřitelné práce   čl.17-1a Práce v tarifní třídě 6</t>
  </si>
  <si>
    <t>hodina</t>
  </si>
  <si>
    <t>96</t>
  </si>
  <si>
    <t>Bourání konstrukcí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</si>
  <si>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</si>
  <si>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</si>
  <si>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</si>
  <si>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</si>
  <si>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</si>
  <si>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</si>
  <si>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</si>
  <si>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979999996R00</t>
  </si>
  <si>
    <t xml:space="preserve">Poplatek za skládku suti a vybouraných hmot </t>
  </si>
  <si>
    <t>99</t>
  </si>
  <si>
    <t>Staveništní přesun hmot</t>
  </si>
  <si>
    <t>998276101R00</t>
  </si>
  <si>
    <t xml:space="preserve">Přesun hmot, trubní vedení plastová, otevř. výkop </t>
  </si>
  <si>
    <t>M23</t>
  </si>
  <si>
    <t>Montáže potrubí</t>
  </si>
  <si>
    <t>230180027R00</t>
  </si>
  <si>
    <t xml:space="preserve">Montáž trub z plastických hmot PE, PP, 90 x 8,2 </t>
  </si>
  <si>
    <t>230180071R00</t>
  </si>
  <si>
    <t xml:space="preserve">Montáž trubních dílů PE, PP, DN 90 x 8,2 </t>
  </si>
  <si>
    <t>230 11</t>
  </si>
  <si>
    <t xml:space="preserve">Lemový nákružek 90 PE100, SDR17 s ocel. přírubou </t>
  </si>
  <si>
    <t>28613040.M</t>
  </si>
  <si>
    <t>Elektrokoleno 45° d  90 mm PE 100</t>
  </si>
  <si>
    <t>28613106.M</t>
  </si>
  <si>
    <t>Elektrospojka d  90 mm SDR 11 PE 100 ELGEF Plus</t>
  </si>
  <si>
    <t>28613617</t>
  </si>
  <si>
    <t>Trubka PE100, SDR17 90x5,4 mm voda ochr.vrstva z PP, signal.vodič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</si>
  <si>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</si>
  <si>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</si>
  <si>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</si>
  <si>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</si>
  <si>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</si>
  <si>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</si>
  <si>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</si>
  <si>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</si>
  <si>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DOMOV HORIZONT p.o.</t>
  </si>
  <si>
    <t>PROJEKTIS,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</si>
</sst>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D.1.4.1.b</v>
      </c>
      <c r="D2" s="5" t="str">
        <f>Rekapitulace!G2</f>
        <v>ZDRAVOTECHNIKA - PŘELOŽKA VENK. VODOVODU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 t="s">
        <v>232</v>
      </c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 t="str">
        <f>Projektant</f>
        <v>PROJEKTIS, s.r.o.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 t="s">
        <v>231</v>
      </c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2019092111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 x14ac:dyDescent="0.2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15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15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H27" sqref="H2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2019092111 Stav. úpravy - rekonstr.budov A a B Domov Horizont</v>
      </c>
      <c r="D1" s="111"/>
      <c r="E1" s="112"/>
      <c r="F1" s="111"/>
      <c r="G1" s="113" t="s">
        <v>49</v>
      </c>
      <c r="H1" s="114" t="s">
        <v>82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01 Objekt A</v>
      </c>
      <c r="D2" s="119"/>
      <c r="E2" s="120"/>
      <c r="F2" s="119"/>
      <c r="G2" s="121" t="s">
        <v>83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31" t="str">
        <f>Položky!B7</f>
        <v>1</v>
      </c>
      <c r="B7" s="133" t="str">
        <f>Položky!C7</f>
        <v>Zemní práce</v>
      </c>
      <c r="C7" s="69"/>
      <c r="D7" s="134"/>
      <c r="E7" s="232">
        <f>Položky!BA43</f>
        <v>0</v>
      </c>
      <c r="F7" s="233">
        <f>Položky!BB43</f>
        <v>0</v>
      </c>
      <c r="G7" s="233">
        <f>Položky!BC43</f>
        <v>0</v>
      </c>
      <c r="H7" s="233">
        <f>Položky!BD43</f>
        <v>0</v>
      </c>
      <c r="I7" s="234">
        <f>Položky!BE43</f>
        <v>0</v>
      </c>
    </row>
    <row r="8" spans="1:57" s="37" customFormat="1" x14ac:dyDescent="0.2">
      <c r="A8" s="231" t="str">
        <f>Položky!B44</f>
        <v>4</v>
      </c>
      <c r="B8" s="133" t="str">
        <f>Položky!C44</f>
        <v>Vodorovné konstrukce</v>
      </c>
      <c r="C8" s="69"/>
      <c r="D8" s="134"/>
      <c r="E8" s="232">
        <f>Položky!BA57</f>
        <v>0</v>
      </c>
      <c r="F8" s="233">
        <f>Položky!BB57</f>
        <v>0</v>
      </c>
      <c r="G8" s="233">
        <f>Položky!BC57</f>
        <v>0</v>
      </c>
      <c r="H8" s="233">
        <f>Položky!BD57</f>
        <v>0</v>
      </c>
      <c r="I8" s="234">
        <f>Položky!BE57</f>
        <v>0</v>
      </c>
    </row>
    <row r="9" spans="1:57" s="37" customFormat="1" x14ac:dyDescent="0.2">
      <c r="A9" s="231" t="str">
        <f>Položky!B58</f>
        <v>5</v>
      </c>
      <c r="B9" s="133" t="str">
        <f>Položky!C58</f>
        <v>Komunikace</v>
      </c>
      <c r="C9" s="69"/>
      <c r="D9" s="134"/>
      <c r="E9" s="232">
        <f>Položky!BA60</f>
        <v>0</v>
      </c>
      <c r="F9" s="233">
        <f>Položky!BB60</f>
        <v>0</v>
      </c>
      <c r="G9" s="233">
        <f>Položky!BC60</f>
        <v>0</v>
      </c>
      <c r="H9" s="233">
        <f>Položky!BD60</f>
        <v>0</v>
      </c>
      <c r="I9" s="234">
        <f>Položky!BE60</f>
        <v>0</v>
      </c>
    </row>
    <row r="10" spans="1:57" s="37" customFormat="1" x14ac:dyDescent="0.2">
      <c r="A10" s="231" t="str">
        <f>Položky!B61</f>
        <v>8</v>
      </c>
      <c r="B10" s="133" t="str">
        <f>Položky!C61</f>
        <v>Trubní vedení</v>
      </c>
      <c r="C10" s="69"/>
      <c r="D10" s="134"/>
      <c r="E10" s="232">
        <f>Položky!BA77</f>
        <v>0</v>
      </c>
      <c r="F10" s="233">
        <f>Položky!BB77</f>
        <v>0</v>
      </c>
      <c r="G10" s="233">
        <f>Položky!BC77</f>
        <v>0</v>
      </c>
      <c r="H10" s="233">
        <f>Položky!BD77</f>
        <v>0</v>
      </c>
      <c r="I10" s="234">
        <f>Položky!BE77</f>
        <v>0</v>
      </c>
    </row>
    <row r="11" spans="1:57" s="37" customFormat="1" x14ac:dyDescent="0.2">
      <c r="A11" s="231" t="str">
        <f>Položky!B78</f>
        <v>96</v>
      </c>
      <c r="B11" s="133" t="str">
        <f>Položky!C78</f>
        <v>Bourání konstrukcí</v>
      </c>
      <c r="C11" s="69"/>
      <c r="D11" s="134"/>
      <c r="E11" s="232">
        <f>Položky!BA83</f>
        <v>0</v>
      </c>
      <c r="F11" s="233">
        <f>Položky!BB83</f>
        <v>0</v>
      </c>
      <c r="G11" s="233">
        <f>Položky!BC83</f>
        <v>0</v>
      </c>
      <c r="H11" s="233">
        <f>Položky!BD83</f>
        <v>0</v>
      </c>
      <c r="I11" s="234">
        <f>Položky!BE83</f>
        <v>0</v>
      </c>
    </row>
    <row r="12" spans="1:57" s="37" customFormat="1" x14ac:dyDescent="0.2">
      <c r="A12" s="231" t="str">
        <f>Položky!B84</f>
        <v>99</v>
      </c>
      <c r="B12" s="133" t="str">
        <f>Položky!C84</f>
        <v>Staveništní přesun hmot</v>
      </c>
      <c r="C12" s="69"/>
      <c r="D12" s="134"/>
      <c r="E12" s="232">
        <f>Položky!BA86</f>
        <v>0</v>
      </c>
      <c r="F12" s="233">
        <f>Položky!BB86</f>
        <v>0</v>
      </c>
      <c r="G12" s="233">
        <f>Položky!BC86</f>
        <v>0</v>
      </c>
      <c r="H12" s="233">
        <f>Položky!BD86</f>
        <v>0</v>
      </c>
      <c r="I12" s="234">
        <f>Položky!BE86</f>
        <v>0</v>
      </c>
    </row>
    <row r="13" spans="1:57" s="37" customFormat="1" ht="13.5" thickBot="1" x14ac:dyDescent="0.25">
      <c r="A13" s="231" t="str">
        <f>Položky!B87</f>
        <v>M23</v>
      </c>
      <c r="B13" s="133" t="str">
        <f>Položky!C87</f>
        <v>Montáže potrubí</v>
      </c>
      <c r="C13" s="69"/>
      <c r="D13" s="134"/>
      <c r="E13" s="232">
        <f>Položky!BA94</f>
        <v>0</v>
      </c>
      <c r="F13" s="233">
        <f>Položky!BB94</f>
        <v>0</v>
      </c>
      <c r="G13" s="233">
        <f>Položky!BC94</f>
        <v>0</v>
      </c>
      <c r="H13" s="233">
        <f>Položky!BD94</f>
        <v>0</v>
      </c>
      <c r="I13" s="234">
        <f>Položky!BE94</f>
        <v>0</v>
      </c>
    </row>
    <row r="14" spans="1:57" s="141" customFormat="1" ht="13.5" thickBot="1" x14ac:dyDescent="0.25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 x14ac:dyDescent="0.2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 x14ac:dyDescent="0.25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 x14ac:dyDescent="0.25">
      <c r="A17" s="82"/>
      <c r="B17" s="82"/>
      <c r="C17" s="82"/>
      <c r="D17" s="82"/>
      <c r="E17" s="82"/>
      <c r="F17" s="82"/>
      <c r="G17" s="82"/>
      <c r="H17" s="82"/>
      <c r="I17" s="82"/>
    </row>
    <row r="18" spans="1:53" x14ac:dyDescent="0.2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 x14ac:dyDescent="0.2">
      <c r="A19" s="67" t="s">
        <v>223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 x14ac:dyDescent="0.2">
      <c r="A20" s="67" t="s">
        <v>224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 x14ac:dyDescent="0.2">
      <c r="A21" s="67" t="s">
        <v>225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 x14ac:dyDescent="0.2">
      <c r="A22" s="67" t="s">
        <v>226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 x14ac:dyDescent="0.2">
      <c r="A23" s="67" t="s">
        <v>227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 x14ac:dyDescent="0.2">
      <c r="A24" s="67" t="s">
        <v>228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 x14ac:dyDescent="0.2">
      <c r="A25" s="67" t="s">
        <v>229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 x14ac:dyDescent="0.2">
      <c r="A26" s="67" t="s">
        <v>230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 x14ac:dyDescent="0.25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 x14ac:dyDescent="0.2">
      <c r="B29" s="141"/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7"/>
  <sheetViews>
    <sheetView showGridLines="0" showZeros="0" zoomScaleNormal="100" workbookViewId="0">
      <selection activeCell="A94" sqref="A94:IV96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77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48</v>
      </c>
      <c r="B3" s="109"/>
      <c r="C3" s="110" t="str">
        <f>CONCATENATE(cislostavby," ",nazevstavby)</f>
        <v>2019092111 Stav. úpravy - rekonstr.budov A a B Domov Horizont</v>
      </c>
      <c r="D3" s="172"/>
      <c r="E3" s="173" t="s">
        <v>64</v>
      </c>
      <c r="F3" s="174" t="str">
        <f>Rekapitulace!H1</f>
        <v>D.1.4.1.b</v>
      </c>
      <c r="G3" s="175"/>
    </row>
    <row r="4" spans="1:104" ht="13.5" thickBot="1" x14ac:dyDescent="0.25">
      <c r="A4" s="176" t="s">
        <v>50</v>
      </c>
      <c r="B4" s="117"/>
      <c r="C4" s="118" t="str">
        <f>CONCATENATE(cisloobjektu," ",nazevobjektu)</f>
        <v>01 Objekt A</v>
      </c>
      <c r="D4" s="177"/>
      <c r="E4" s="178" t="str">
        <f>Rekapitulace!G2</f>
        <v>ZDRAVOTECHNIKA - PŘELOŽKA VENK. VODOVODU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 x14ac:dyDescent="0.2">
      <c r="A7" s="188" t="s">
        <v>72</v>
      </c>
      <c r="B7" s="189" t="s">
        <v>73</v>
      </c>
      <c r="C7" s="190" t="s">
        <v>74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84</v>
      </c>
      <c r="C8" s="198" t="s">
        <v>85</v>
      </c>
      <c r="D8" s="199" t="s">
        <v>86</v>
      </c>
      <c r="E8" s="200">
        <v>32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x14ac:dyDescent="0.2">
      <c r="A9" s="203"/>
      <c r="B9" s="209"/>
      <c r="C9" s="210" t="s">
        <v>87</v>
      </c>
      <c r="D9" s="211"/>
      <c r="E9" s="212">
        <v>16</v>
      </c>
      <c r="F9" s="213"/>
      <c r="G9" s="214"/>
      <c r="M9" s="208" t="s">
        <v>87</v>
      </c>
      <c r="O9" s="195"/>
    </row>
    <row r="10" spans="1:104" x14ac:dyDescent="0.2">
      <c r="A10" s="203"/>
      <c r="B10" s="209"/>
      <c r="C10" s="210" t="s">
        <v>87</v>
      </c>
      <c r="D10" s="211"/>
      <c r="E10" s="212">
        <v>16</v>
      </c>
      <c r="F10" s="213"/>
      <c r="G10" s="214"/>
      <c r="M10" s="208" t="s">
        <v>87</v>
      </c>
      <c r="O10" s="195"/>
    </row>
    <row r="11" spans="1:104" x14ac:dyDescent="0.2">
      <c r="A11" s="196">
        <v>2</v>
      </c>
      <c r="B11" s="197" t="s">
        <v>88</v>
      </c>
      <c r="C11" s="198" t="s">
        <v>89</v>
      </c>
      <c r="D11" s="199" t="s">
        <v>86</v>
      </c>
      <c r="E11" s="200">
        <v>32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</v>
      </c>
    </row>
    <row r="12" spans="1:104" x14ac:dyDescent="0.2">
      <c r="A12" s="196">
        <v>3</v>
      </c>
      <c r="B12" s="197" t="s">
        <v>90</v>
      </c>
      <c r="C12" s="198" t="s">
        <v>91</v>
      </c>
      <c r="D12" s="199" t="s">
        <v>92</v>
      </c>
      <c r="E12" s="200">
        <v>14.88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 x14ac:dyDescent="0.2">
      <c r="A13" s="203"/>
      <c r="B13" s="209"/>
      <c r="C13" s="210" t="s">
        <v>93</v>
      </c>
      <c r="D13" s="211"/>
      <c r="E13" s="212">
        <v>5.58</v>
      </c>
      <c r="F13" s="213"/>
      <c r="G13" s="214"/>
      <c r="M13" s="208" t="s">
        <v>93</v>
      </c>
      <c r="O13" s="195"/>
    </row>
    <row r="14" spans="1:104" x14ac:dyDescent="0.2">
      <c r="A14" s="203"/>
      <c r="B14" s="209"/>
      <c r="C14" s="210" t="s">
        <v>93</v>
      </c>
      <c r="D14" s="211"/>
      <c r="E14" s="212">
        <v>5.58</v>
      </c>
      <c r="F14" s="213"/>
      <c r="G14" s="214"/>
      <c r="M14" s="208" t="s">
        <v>93</v>
      </c>
      <c r="O14" s="195"/>
    </row>
    <row r="15" spans="1:104" x14ac:dyDescent="0.2">
      <c r="A15" s="203"/>
      <c r="B15" s="209"/>
      <c r="C15" s="210" t="s">
        <v>94</v>
      </c>
      <c r="D15" s="211"/>
      <c r="E15" s="212">
        <v>3.72</v>
      </c>
      <c r="F15" s="213"/>
      <c r="G15" s="214"/>
      <c r="M15" s="208" t="s">
        <v>94</v>
      </c>
      <c r="O15" s="195"/>
    </row>
    <row r="16" spans="1:104" x14ac:dyDescent="0.2">
      <c r="A16" s="196">
        <v>4</v>
      </c>
      <c r="B16" s="197" t="s">
        <v>95</v>
      </c>
      <c r="C16" s="198" t="s">
        <v>96</v>
      </c>
      <c r="D16" s="199" t="s">
        <v>92</v>
      </c>
      <c r="E16" s="200">
        <v>16.274999999999999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0</v>
      </c>
    </row>
    <row r="17" spans="1:104" x14ac:dyDescent="0.2">
      <c r="A17" s="203"/>
      <c r="B17" s="209"/>
      <c r="C17" s="210" t="s">
        <v>97</v>
      </c>
      <c r="D17" s="211"/>
      <c r="E17" s="212">
        <v>16.274999999999999</v>
      </c>
      <c r="F17" s="213"/>
      <c r="G17" s="214"/>
      <c r="M17" s="208" t="s">
        <v>97</v>
      </c>
      <c r="O17" s="195"/>
    </row>
    <row r="18" spans="1:104" x14ac:dyDescent="0.2">
      <c r="A18" s="196">
        <v>5</v>
      </c>
      <c r="B18" s="197" t="s">
        <v>98</v>
      </c>
      <c r="C18" s="198" t="s">
        <v>99</v>
      </c>
      <c r="D18" s="199" t="s">
        <v>92</v>
      </c>
      <c r="E18" s="200">
        <v>31.155000000000001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 x14ac:dyDescent="0.2">
      <c r="A19" s="203"/>
      <c r="B19" s="209"/>
      <c r="C19" s="210" t="s">
        <v>100</v>
      </c>
      <c r="D19" s="211"/>
      <c r="E19" s="212">
        <v>31.155000000000001</v>
      </c>
      <c r="F19" s="213"/>
      <c r="G19" s="214"/>
      <c r="M19" s="208" t="s">
        <v>100</v>
      </c>
      <c r="O19" s="195"/>
    </row>
    <row r="20" spans="1:104" x14ac:dyDescent="0.2">
      <c r="A20" s="196">
        <v>6</v>
      </c>
      <c r="B20" s="197" t="s">
        <v>101</v>
      </c>
      <c r="C20" s="198" t="s">
        <v>102</v>
      </c>
      <c r="D20" s="199" t="s">
        <v>92</v>
      </c>
      <c r="E20" s="200">
        <v>13.6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 x14ac:dyDescent="0.2">
      <c r="A21" s="196">
        <v>7</v>
      </c>
      <c r="B21" s="197" t="s">
        <v>103</v>
      </c>
      <c r="C21" s="198" t="s">
        <v>104</v>
      </c>
      <c r="D21" s="199" t="s">
        <v>92</v>
      </c>
      <c r="E21" s="200">
        <v>13.6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0</v>
      </c>
    </row>
    <row r="22" spans="1:104" x14ac:dyDescent="0.2">
      <c r="A22" s="203"/>
      <c r="B22" s="204"/>
      <c r="C22" s="205" t="s">
        <v>105</v>
      </c>
      <c r="D22" s="206"/>
      <c r="E22" s="206"/>
      <c r="F22" s="206"/>
      <c r="G22" s="207"/>
      <c r="L22" s="208" t="s">
        <v>105</v>
      </c>
      <c r="O22" s="195">
        <v>3</v>
      </c>
    </row>
    <row r="23" spans="1:104" x14ac:dyDescent="0.2">
      <c r="A23" s="203"/>
      <c r="B23" s="209"/>
      <c r="C23" s="210" t="s">
        <v>106</v>
      </c>
      <c r="D23" s="211"/>
      <c r="E23" s="212">
        <v>6.8</v>
      </c>
      <c r="F23" s="213"/>
      <c r="G23" s="214"/>
      <c r="M23" s="208" t="s">
        <v>106</v>
      </c>
      <c r="O23" s="195"/>
    </row>
    <row r="24" spans="1:104" x14ac:dyDescent="0.2">
      <c r="A24" s="203"/>
      <c r="B24" s="209"/>
      <c r="C24" s="210" t="s">
        <v>106</v>
      </c>
      <c r="D24" s="211"/>
      <c r="E24" s="212">
        <v>6.8</v>
      </c>
      <c r="F24" s="213"/>
      <c r="G24" s="214"/>
      <c r="M24" s="208" t="s">
        <v>106</v>
      </c>
      <c r="O24" s="195"/>
    </row>
    <row r="25" spans="1:104" x14ac:dyDescent="0.2">
      <c r="A25" s="196">
        <v>8</v>
      </c>
      <c r="B25" s="197" t="s">
        <v>107</v>
      </c>
      <c r="C25" s="198" t="s">
        <v>108</v>
      </c>
      <c r="D25" s="199" t="s">
        <v>86</v>
      </c>
      <c r="E25" s="200">
        <v>52.7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9.8999999999999999E-4</v>
      </c>
    </row>
    <row r="26" spans="1:104" x14ac:dyDescent="0.2">
      <c r="A26" s="203"/>
      <c r="B26" s="204"/>
      <c r="C26" s="205" t="s">
        <v>109</v>
      </c>
      <c r="D26" s="206"/>
      <c r="E26" s="206"/>
      <c r="F26" s="206"/>
      <c r="G26" s="207"/>
      <c r="L26" s="208" t="s">
        <v>109</v>
      </c>
      <c r="O26" s="195">
        <v>3</v>
      </c>
    </row>
    <row r="27" spans="1:104" x14ac:dyDescent="0.2">
      <c r="A27" s="203"/>
      <c r="B27" s="209"/>
      <c r="C27" s="210" t="s">
        <v>110</v>
      </c>
      <c r="D27" s="211"/>
      <c r="E27" s="212">
        <v>52.7</v>
      </c>
      <c r="F27" s="213"/>
      <c r="G27" s="214"/>
      <c r="M27" s="208" t="s">
        <v>110</v>
      </c>
      <c r="O27" s="195"/>
    </row>
    <row r="28" spans="1:104" x14ac:dyDescent="0.2">
      <c r="A28" s="196">
        <v>9</v>
      </c>
      <c r="B28" s="197" t="s">
        <v>111</v>
      </c>
      <c r="C28" s="198" t="s">
        <v>112</v>
      </c>
      <c r="D28" s="199" t="s">
        <v>86</v>
      </c>
      <c r="E28" s="200">
        <v>52.7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</v>
      </c>
    </row>
    <row r="29" spans="1:104" x14ac:dyDescent="0.2">
      <c r="A29" s="196">
        <v>10</v>
      </c>
      <c r="B29" s="197" t="s">
        <v>113</v>
      </c>
      <c r="C29" s="198" t="s">
        <v>114</v>
      </c>
      <c r="D29" s="199" t="s">
        <v>92</v>
      </c>
      <c r="E29" s="200">
        <v>31.155000000000001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1</v>
      </c>
      <c r="CZ29" s="167">
        <v>0</v>
      </c>
    </row>
    <row r="30" spans="1:104" x14ac:dyDescent="0.2">
      <c r="A30" s="196">
        <v>11</v>
      </c>
      <c r="B30" s="197" t="s">
        <v>115</v>
      </c>
      <c r="C30" s="198" t="s">
        <v>116</v>
      </c>
      <c r="D30" s="199" t="s">
        <v>92</v>
      </c>
      <c r="E30" s="200">
        <v>10.5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0</v>
      </c>
    </row>
    <row r="31" spans="1:104" x14ac:dyDescent="0.2">
      <c r="A31" s="203"/>
      <c r="B31" s="209"/>
      <c r="C31" s="210" t="s">
        <v>117</v>
      </c>
      <c r="D31" s="211"/>
      <c r="E31" s="212">
        <v>10.5</v>
      </c>
      <c r="F31" s="213"/>
      <c r="G31" s="214"/>
      <c r="M31" s="208" t="s">
        <v>117</v>
      </c>
      <c r="O31" s="195"/>
    </row>
    <row r="32" spans="1:104" x14ac:dyDescent="0.2">
      <c r="A32" s="196">
        <v>12</v>
      </c>
      <c r="B32" s="197" t="s">
        <v>118</v>
      </c>
      <c r="C32" s="198" t="s">
        <v>119</v>
      </c>
      <c r="D32" s="199" t="s">
        <v>92</v>
      </c>
      <c r="E32" s="200">
        <v>10.5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1</v>
      </c>
      <c r="AC32" s="167">
        <v>1</v>
      </c>
      <c r="AZ32" s="167">
        <v>1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1</v>
      </c>
      <c r="CZ32" s="167">
        <v>0</v>
      </c>
    </row>
    <row r="33" spans="1:104" x14ac:dyDescent="0.2">
      <c r="A33" s="196">
        <v>13</v>
      </c>
      <c r="B33" s="197" t="s">
        <v>120</v>
      </c>
      <c r="C33" s="198" t="s">
        <v>121</v>
      </c>
      <c r="D33" s="199" t="s">
        <v>92</v>
      </c>
      <c r="E33" s="200">
        <v>10.5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0</v>
      </c>
    </row>
    <row r="34" spans="1:104" x14ac:dyDescent="0.2">
      <c r="A34" s="203"/>
      <c r="B34" s="204"/>
      <c r="C34" s="205" t="s">
        <v>122</v>
      </c>
      <c r="D34" s="206"/>
      <c r="E34" s="206"/>
      <c r="F34" s="206"/>
      <c r="G34" s="207"/>
      <c r="L34" s="208" t="s">
        <v>122</v>
      </c>
      <c r="O34" s="195">
        <v>3</v>
      </c>
    </row>
    <row r="35" spans="1:104" x14ac:dyDescent="0.2">
      <c r="A35" s="196">
        <v>14</v>
      </c>
      <c r="B35" s="197" t="s">
        <v>123</v>
      </c>
      <c r="C35" s="198" t="s">
        <v>124</v>
      </c>
      <c r="D35" s="199" t="s">
        <v>92</v>
      </c>
      <c r="E35" s="200">
        <v>34.255000000000003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1</v>
      </c>
      <c r="AC35" s="167">
        <v>1</v>
      </c>
      <c r="AZ35" s="167">
        <v>1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1</v>
      </c>
      <c r="CZ35" s="167">
        <v>0</v>
      </c>
    </row>
    <row r="36" spans="1:104" x14ac:dyDescent="0.2">
      <c r="A36" s="203"/>
      <c r="B36" s="204"/>
      <c r="C36" s="205" t="s">
        <v>125</v>
      </c>
      <c r="D36" s="206"/>
      <c r="E36" s="206"/>
      <c r="F36" s="206"/>
      <c r="G36" s="207"/>
      <c r="L36" s="208" t="s">
        <v>125</v>
      </c>
      <c r="O36" s="195">
        <v>3</v>
      </c>
    </row>
    <row r="37" spans="1:104" x14ac:dyDescent="0.2">
      <c r="A37" s="203"/>
      <c r="B37" s="209"/>
      <c r="C37" s="210" t="s">
        <v>126</v>
      </c>
      <c r="D37" s="211"/>
      <c r="E37" s="212">
        <v>34.255000000000003</v>
      </c>
      <c r="F37" s="213"/>
      <c r="G37" s="214"/>
      <c r="M37" s="208" t="s">
        <v>126</v>
      </c>
      <c r="O37" s="195"/>
    </row>
    <row r="38" spans="1:104" x14ac:dyDescent="0.2">
      <c r="A38" s="196">
        <v>15</v>
      </c>
      <c r="B38" s="197" t="s">
        <v>127</v>
      </c>
      <c r="C38" s="198" t="s">
        <v>128</v>
      </c>
      <c r="D38" s="199" t="s">
        <v>92</v>
      </c>
      <c r="E38" s="200">
        <v>8.4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1</v>
      </c>
      <c r="CZ38" s="167">
        <v>0</v>
      </c>
    </row>
    <row r="39" spans="1:104" ht="22.5" x14ac:dyDescent="0.2">
      <c r="A39" s="203"/>
      <c r="B39" s="204"/>
      <c r="C39" s="205" t="s">
        <v>129</v>
      </c>
      <c r="D39" s="206"/>
      <c r="E39" s="206"/>
      <c r="F39" s="206"/>
      <c r="G39" s="207"/>
      <c r="L39" s="208" t="s">
        <v>129</v>
      </c>
      <c r="O39" s="195">
        <v>3</v>
      </c>
    </row>
    <row r="40" spans="1:104" x14ac:dyDescent="0.2">
      <c r="A40" s="203"/>
      <c r="B40" s="209"/>
      <c r="C40" s="210" t="s">
        <v>130</v>
      </c>
      <c r="D40" s="211"/>
      <c r="E40" s="212">
        <v>4.68</v>
      </c>
      <c r="F40" s="213"/>
      <c r="G40" s="214"/>
      <c r="M40" s="208" t="s">
        <v>130</v>
      </c>
      <c r="O40" s="195"/>
    </row>
    <row r="41" spans="1:104" x14ac:dyDescent="0.2">
      <c r="A41" s="203"/>
      <c r="B41" s="209"/>
      <c r="C41" s="210" t="s">
        <v>131</v>
      </c>
      <c r="D41" s="211"/>
      <c r="E41" s="212">
        <v>3.72</v>
      </c>
      <c r="F41" s="213"/>
      <c r="G41" s="214"/>
      <c r="M41" s="208" t="s">
        <v>131</v>
      </c>
      <c r="O41" s="195"/>
    </row>
    <row r="42" spans="1:104" x14ac:dyDescent="0.2">
      <c r="A42" s="196">
        <v>16</v>
      </c>
      <c r="B42" s="197" t="s">
        <v>132</v>
      </c>
      <c r="C42" s="198" t="s">
        <v>133</v>
      </c>
      <c r="D42" s="199" t="s">
        <v>134</v>
      </c>
      <c r="E42" s="200">
        <v>15.12</v>
      </c>
      <c r="F42" s="200">
        <v>0</v>
      </c>
      <c r="G42" s="201">
        <f>E42*F42</f>
        <v>0</v>
      </c>
      <c r="O42" s="195">
        <v>2</v>
      </c>
      <c r="AA42" s="167">
        <v>3</v>
      </c>
      <c r="AB42" s="167">
        <v>1</v>
      </c>
      <c r="AC42" s="167">
        <v>583312004</v>
      </c>
      <c r="AZ42" s="167">
        <v>1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3</v>
      </c>
      <c r="CB42" s="202">
        <v>1</v>
      </c>
      <c r="CZ42" s="167">
        <v>1</v>
      </c>
    </row>
    <row r="43" spans="1:104" x14ac:dyDescent="0.2">
      <c r="A43" s="215"/>
      <c r="B43" s="216" t="s">
        <v>75</v>
      </c>
      <c r="C43" s="217" t="str">
        <f>CONCATENATE(B7," ",C7)</f>
        <v>1 Zemní práce</v>
      </c>
      <c r="D43" s="218"/>
      <c r="E43" s="219"/>
      <c r="F43" s="220"/>
      <c r="G43" s="221">
        <f>SUM(G7:G42)</f>
        <v>0</v>
      </c>
      <c r="O43" s="195">
        <v>4</v>
      </c>
      <c r="BA43" s="222">
        <f>SUM(BA7:BA42)</f>
        <v>0</v>
      </c>
      <c r="BB43" s="222">
        <f>SUM(BB7:BB42)</f>
        <v>0</v>
      </c>
      <c r="BC43" s="222">
        <f>SUM(BC7:BC42)</f>
        <v>0</v>
      </c>
      <c r="BD43" s="222">
        <f>SUM(BD7:BD42)</f>
        <v>0</v>
      </c>
      <c r="BE43" s="222">
        <f>SUM(BE7:BE42)</f>
        <v>0</v>
      </c>
    </row>
    <row r="44" spans="1:104" x14ac:dyDescent="0.2">
      <c r="A44" s="188" t="s">
        <v>72</v>
      </c>
      <c r="B44" s="189" t="s">
        <v>135</v>
      </c>
      <c r="C44" s="190" t="s">
        <v>136</v>
      </c>
      <c r="D44" s="191"/>
      <c r="E44" s="192"/>
      <c r="F44" s="192"/>
      <c r="G44" s="193"/>
      <c r="H44" s="194"/>
      <c r="I44" s="194"/>
      <c r="O44" s="195">
        <v>1</v>
      </c>
    </row>
    <row r="45" spans="1:104" x14ac:dyDescent="0.2">
      <c r="A45" s="196">
        <v>17</v>
      </c>
      <c r="B45" s="197" t="s">
        <v>137</v>
      </c>
      <c r="C45" s="198" t="s">
        <v>138</v>
      </c>
      <c r="D45" s="199" t="s">
        <v>92</v>
      </c>
      <c r="E45" s="200">
        <v>2.1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0</v>
      </c>
      <c r="AC45" s="167">
        <v>0</v>
      </c>
      <c r="AZ45" s="167">
        <v>1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0</v>
      </c>
      <c r="CZ45" s="167">
        <v>1.891</v>
      </c>
    </row>
    <row r="46" spans="1:104" ht="22.5" x14ac:dyDescent="0.2">
      <c r="A46" s="203"/>
      <c r="B46" s="204"/>
      <c r="C46" s="205" t="s">
        <v>139</v>
      </c>
      <c r="D46" s="206"/>
      <c r="E46" s="206"/>
      <c r="F46" s="206"/>
      <c r="G46" s="207"/>
      <c r="L46" s="208" t="s">
        <v>139</v>
      </c>
      <c r="O46" s="195">
        <v>3</v>
      </c>
    </row>
    <row r="47" spans="1:104" x14ac:dyDescent="0.2">
      <c r="A47" s="203"/>
      <c r="B47" s="209"/>
      <c r="C47" s="210" t="s">
        <v>140</v>
      </c>
      <c r="D47" s="211"/>
      <c r="E47" s="212">
        <v>1.17</v>
      </c>
      <c r="F47" s="213"/>
      <c r="G47" s="214"/>
      <c r="M47" s="208" t="s">
        <v>140</v>
      </c>
      <c r="O47" s="195"/>
    </row>
    <row r="48" spans="1:104" x14ac:dyDescent="0.2">
      <c r="A48" s="203"/>
      <c r="B48" s="209"/>
      <c r="C48" s="210" t="s">
        <v>141</v>
      </c>
      <c r="D48" s="211"/>
      <c r="E48" s="212">
        <v>0.93</v>
      </c>
      <c r="F48" s="213"/>
      <c r="G48" s="214"/>
      <c r="M48" s="208" t="s">
        <v>141</v>
      </c>
      <c r="O48" s="195"/>
    </row>
    <row r="49" spans="1:104" x14ac:dyDescent="0.2">
      <c r="A49" s="196">
        <v>18</v>
      </c>
      <c r="B49" s="197" t="s">
        <v>142</v>
      </c>
      <c r="C49" s="198" t="s">
        <v>143</v>
      </c>
      <c r="D49" s="199" t="s">
        <v>86</v>
      </c>
      <c r="E49" s="200">
        <v>32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1</v>
      </c>
      <c r="AC49" s="167">
        <v>1</v>
      </c>
      <c r="AZ49" s="167">
        <v>1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1</v>
      </c>
      <c r="CZ49" s="167">
        <v>0.35799999999999998</v>
      </c>
    </row>
    <row r="50" spans="1:104" x14ac:dyDescent="0.2">
      <c r="A50" s="203"/>
      <c r="B50" s="209"/>
      <c r="C50" s="210" t="s">
        <v>144</v>
      </c>
      <c r="D50" s="211"/>
      <c r="E50" s="212">
        <v>32</v>
      </c>
      <c r="F50" s="213"/>
      <c r="G50" s="214"/>
      <c r="M50" s="208">
        <v>32</v>
      </c>
      <c r="O50" s="195"/>
    </row>
    <row r="51" spans="1:104" x14ac:dyDescent="0.2">
      <c r="A51" s="196">
        <v>19</v>
      </c>
      <c r="B51" s="197" t="s">
        <v>145</v>
      </c>
      <c r="C51" s="198" t="s">
        <v>146</v>
      </c>
      <c r="D51" s="199" t="s">
        <v>86</v>
      </c>
      <c r="E51" s="200">
        <v>32</v>
      </c>
      <c r="F51" s="200">
        <v>0</v>
      </c>
      <c r="G51" s="201">
        <f>E51*F51</f>
        <v>0</v>
      </c>
      <c r="O51" s="195">
        <v>2</v>
      </c>
      <c r="AA51" s="167">
        <v>1</v>
      </c>
      <c r="AB51" s="167">
        <v>1</v>
      </c>
      <c r="AC51" s="167">
        <v>1</v>
      </c>
      <c r="AZ51" s="167">
        <v>1</v>
      </c>
      <c r="BA51" s="167">
        <f>IF(AZ51=1,G51,0)</f>
        <v>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1</v>
      </c>
      <c r="CZ51" s="167">
        <v>0.16192000000000001</v>
      </c>
    </row>
    <row r="52" spans="1:104" x14ac:dyDescent="0.2">
      <c r="A52" s="196">
        <v>20</v>
      </c>
      <c r="B52" s="197" t="s">
        <v>147</v>
      </c>
      <c r="C52" s="198" t="s">
        <v>148</v>
      </c>
      <c r="D52" s="199" t="s">
        <v>92</v>
      </c>
      <c r="E52" s="200">
        <v>0.40949999999999998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1</v>
      </c>
      <c r="AC52" s="167">
        <v>1</v>
      </c>
      <c r="AZ52" s="167">
        <v>1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1</v>
      </c>
      <c r="CZ52" s="167">
        <v>2.492</v>
      </c>
    </row>
    <row r="53" spans="1:104" x14ac:dyDescent="0.2">
      <c r="A53" s="203"/>
      <c r="B53" s="209"/>
      <c r="C53" s="210" t="s">
        <v>149</v>
      </c>
      <c r="D53" s="211"/>
      <c r="E53" s="212">
        <v>0.3528</v>
      </c>
      <c r="F53" s="213"/>
      <c r="G53" s="214"/>
      <c r="M53" s="208" t="s">
        <v>149</v>
      </c>
      <c r="O53" s="195"/>
    </row>
    <row r="54" spans="1:104" x14ac:dyDescent="0.2">
      <c r="A54" s="203"/>
      <c r="B54" s="209"/>
      <c r="C54" s="210" t="s">
        <v>150</v>
      </c>
      <c r="D54" s="211"/>
      <c r="E54" s="212">
        <v>5.67E-2</v>
      </c>
      <c r="F54" s="213"/>
      <c r="G54" s="214"/>
      <c r="M54" s="208" t="s">
        <v>150</v>
      </c>
      <c r="O54" s="195"/>
    </row>
    <row r="55" spans="1:104" x14ac:dyDescent="0.2">
      <c r="A55" s="196">
        <v>21</v>
      </c>
      <c r="B55" s="197" t="s">
        <v>151</v>
      </c>
      <c r="C55" s="198" t="s">
        <v>152</v>
      </c>
      <c r="D55" s="199" t="s">
        <v>86</v>
      </c>
      <c r="E55" s="200">
        <v>3.15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1</v>
      </c>
      <c r="AC55" s="167">
        <v>1</v>
      </c>
      <c r="AZ55" s="167">
        <v>1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1</v>
      </c>
      <c r="CZ55" s="167">
        <v>5.0000000000000001E-3</v>
      </c>
    </row>
    <row r="56" spans="1:104" x14ac:dyDescent="0.2">
      <c r="A56" s="203"/>
      <c r="B56" s="209"/>
      <c r="C56" s="210" t="s">
        <v>153</v>
      </c>
      <c r="D56" s="211"/>
      <c r="E56" s="212">
        <v>3.15</v>
      </c>
      <c r="F56" s="213"/>
      <c r="G56" s="214"/>
      <c r="M56" s="208" t="s">
        <v>153</v>
      </c>
      <c r="O56" s="195"/>
    </row>
    <row r="57" spans="1:104" x14ac:dyDescent="0.2">
      <c r="A57" s="215"/>
      <c r="B57" s="216" t="s">
        <v>75</v>
      </c>
      <c r="C57" s="217" t="str">
        <f>CONCATENATE(B44," ",C44)</f>
        <v>4 Vodorovné konstrukce</v>
      </c>
      <c r="D57" s="218"/>
      <c r="E57" s="219"/>
      <c r="F57" s="220"/>
      <c r="G57" s="221">
        <f>SUM(G44:G56)</f>
        <v>0</v>
      </c>
      <c r="O57" s="195">
        <v>4</v>
      </c>
      <c r="BA57" s="222">
        <f>SUM(BA44:BA56)</f>
        <v>0</v>
      </c>
      <c r="BB57" s="222">
        <f>SUM(BB44:BB56)</f>
        <v>0</v>
      </c>
      <c r="BC57" s="222">
        <f>SUM(BC44:BC56)</f>
        <v>0</v>
      </c>
      <c r="BD57" s="222">
        <f>SUM(BD44:BD56)</f>
        <v>0</v>
      </c>
      <c r="BE57" s="222">
        <f>SUM(BE44:BE56)</f>
        <v>0</v>
      </c>
    </row>
    <row r="58" spans="1:104" x14ac:dyDescent="0.2">
      <c r="A58" s="188" t="s">
        <v>72</v>
      </c>
      <c r="B58" s="189" t="s">
        <v>154</v>
      </c>
      <c r="C58" s="190" t="s">
        <v>155</v>
      </c>
      <c r="D58" s="191"/>
      <c r="E58" s="192"/>
      <c r="F58" s="192"/>
      <c r="G58" s="193"/>
      <c r="H58" s="194"/>
      <c r="I58" s="194"/>
      <c r="O58" s="195">
        <v>1</v>
      </c>
    </row>
    <row r="59" spans="1:104" x14ac:dyDescent="0.2">
      <c r="A59" s="196">
        <v>22</v>
      </c>
      <c r="B59" s="197" t="s">
        <v>156</v>
      </c>
      <c r="C59" s="198" t="s">
        <v>157</v>
      </c>
      <c r="D59" s="199" t="s">
        <v>86</v>
      </c>
      <c r="E59" s="200">
        <v>32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1</v>
      </c>
      <c r="AC59" s="167">
        <v>1</v>
      </c>
      <c r="AZ59" s="167">
        <v>1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1</v>
      </c>
      <c r="CZ59" s="167">
        <v>7.9619999999999996E-2</v>
      </c>
    </row>
    <row r="60" spans="1:104" x14ac:dyDescent="0.2">
      <c r="A60" s="215"/>
      <c r="B60" s="216" t="s">
        <v>75</v>
      </c>
      <c r="C60" s="217" t="str">
        <f>CONCATENATE(B58," ",C58)</f>
        <v>5 Komunikace</v>
      </c>
      <c r="D60" s="218"/>
      <c r="E60" s="219"/>
      <c r="F60" s="220"/>
      <c r="G60" s="221">
        <f>SUM(G58:G59)</f>
        <v>0</v>
      </c>
      <c r="O60" s="195">
        <v>4</v>
      </c>
      <c r="BA60" s="222">
        <f>SUM(BA58:BA59)</f>
        <v>0</v>
      </c>
      <c r="BB60" s="222">
        <f>SUM(BB58:BB59)</f>
        <v>0</v>
      </c>
      <c r="BC60" s="222">
        <f>SUM(BC58:BC59)</f>
        <v>0</v>
      </c>
      <c r="BD60" s="222">
        <f>SUM(BD58:BD59)</f>
        <v>0</v>
      </c>
      <c r="BE60" s="222">
        <f>SUM(BE58:BE59)</f>
        <v>0</v>
      </c>
    </row>
    <row r="61" spans="1:104" x14ac:dyDescent="0.2">
      <c r="A61" s="188" t="s">
        <v>72</v>
      </c>
      <c r="B61" s="189" t="s">
        <v>158</v>
      </c>
      <c r="C61" s="190" t="s">
        <v>159</v>
      </c>
      <c r="D61" s="191"/>
      <c r="E61" s="192"/>
      <c r="F61" s="192"/>
      <c r="G61" s="193"/>
      <c r="H61" s="194"/>
      <c r="I61" s="194"/>
      <c r="O61" s="195">
        <v>1</v>
      </c>
    </row>
    <row r="62" spans="1:104" x14ac:dyDescent="0.2">
      <c r="A62" s="196">
        <v>23</v>
      </c>
      <c r="B62" s="197" t="s">
        <v>160</v>
      </c>
      <c r="C62" s="198" t="s">
        <v>161</v>
      </c>
      <c r="D62" s="199" t="s">
        <v>162</v>
      </c>
      <c r="E62" s="200">
        <v>2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0</v>
      </c>
      <c r="AC62" s="167">
        <v>0</v>
      </c>
      <c r="AZ62" s="167">
        <v>1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0</v>
      </c>
      <c r="CZ62" s="167">
        <v>0</v>
      </c>
    </row>
    <row r="63" spans="1:104" x14ac:dyDescent="0.2">
      <c r="A63" s="196">
        <v>24</v>
      </c>
      <c r="B63" s="197" t="s">
        <v>163</v>
      </c>
      <c r="C63" s="198" t="s">
        <v>164</v>
      </c>
      <c r="D63" s="199" t="s">
        <v>162</v>
      </c>
      <c r="E63" s="200">
        <v>2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1</v>
      </c>
      <c r="CZ63" s="167">
        <v>1E-3</v>
      </c>
    </row>
    <row r="64" spans="1:104" x14ac:dyDescent="0.2">
      <c r="A64" s="196">
        <v>25</v>
      </c>
      <c r="B64" s="197" t="s">
        <v>165</v>
      </c>
      <c r="C64" s="198" t="s">
        <v>166</v>
      </c>
      <c r="D64" s="199" t="s">
        <v>162</v>
      </c>
      <c r="E64" s="200">
        <v>2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1</v>
      </c>
      <c r="AC64" s="167">
        <v>1</v>
      </c>
      <c r="AZ64" s="167">
        <v>1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1</v>
      </c>
      <c r="CZ64" s="167">
        <v>1E-3</v>
      </c>
    </row>
    <row r="65" spans="1:104" x14ac:dyDescent="0.2">
      <c r="A65" s="196">
        <v>26</v>
      </c>
      <c r="B65" s="197" t="s">
        <v>167</v>
      </c>
      <c r="C65" s="198" t="s">
        <v>168</v>
      </c>
      <c r="D65" s="199" t="s">
        <v>169</v>
      </c>
      <c r="E65" s="200">
        <v>35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1</v>
      </c>
      <c r="AC65" s="167">
        <v>1</v>
      </c>
      <c r="AZ65" s="167">
        <v>1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1</v>
      </c>
      <c r="CZ65" s="167">
        <v>0</v>
      </c>
    </row>
    <row r="66" spans="1:104" x14ac:dyDescent="0.2">
      <c r="A66" s="196">
        <v>27</v>
      </c>
      <c r="B66" s="197" t="s">
        <v>170</v>
      </c>
      <c r="C66" s="198" t="s">
        <v>171</v>
      </c>
      <c r="D66" s="199" t="s">
        <v>169</v>
      </c>
      <c r="E66" s="200">
        <v>40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1</v>
      </c>
      <c r="AC66" s="167">
        <v>1</v>
      </c>
      <c r="AZ66" s="167">
        <v>1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1</v>
      </c>
      <c r="CZ66" s="167">
        <v>0</v>
      </c>
    </row>
    <row r="67" spans="1:104" x14ac:dyDescent="0.2">
      <c r="A67" s="196">
        <v>28</v>
      </c>
      <c r="B67" s="197" t="s">
        <v>172</v>
      </c>
      <c r="C67" s="198" t="s">
        <v>173</v>
      </c>
      <c r="D67" s="199" t="s">
        <v>162</v>
      </c>
      <c r="E67" s="200">
        <v>2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1</v>
      </c>
      <c r="AC67" s="167">
        <v>1</v>
      </c>
      <c r="AZ67" s="167">
        <v>1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1</v>
      </c>
      <c r="CZ67" s="167">
        <v>0.11799999999999999</v>
      </c>
    </row>
    <row r="68" spans="1:104" ht="22.5" x14ac:dyDescent="0.2">
      <c r="A68" s="203"/>
      <c r="B68" s="204"/>
      <c r="C68" s="205" t="s">
        <v>174</v>
      </c>
      <c r="D68" s="206"/>
      <c r="E68" s="206"/>
      <c r="F68" s="206"/>
      <c r="G68" s="207"/>
      <c r="L68" s="208" t="s">
        <v>174</v>
      </c>
      <c r="O68" s="195">
        <v>3</v>
      </c>
    </row>
    <row r="69" spans="1:104" x14ac:dyDescent="0.2">
      <c r="A69" s="196">
        <v>29</v>
      </c>
      <c r="B69" s="197" t="s">
        <v>175</v>
      </c>
      <c r="C69" s="198" t="s">
        <v>176</v>
      </c>
      <c r="D69" s="199" t="s">
        <v>162</v>
      </c>
      <c r="E69" s="200">
        <v>2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1</v>
      </c>
      <c r="AZ69" s="167">
        <v>1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 x14ac:dyDescent="0.2">
      <c r="A70" s="196">
        <v>30</v>
      </c>
      <c r="B70" s="197" t="s">
        <v>177</v>
      </c>
      <c r="C70" s="198" t="s">
        <v>178</v>
      </c>
      <c r="D70" s="199" t="s">
        <v>162</v>
      </c>
      <c r="E70" s="200">
        <v>2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2</v>
      </c>
      <c r="AZ70" s="167">
        <v>1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 x14ac:dyDescent="0.2">
      <c r="A71" s="196">
        <v>31</v>
      </c>
      <c r="B71" s="197" t="s">
        <v>179</v>
      </c>
      <c r="C71" s="198" t="s">
        <v>180</v>
      </c>
      <c r="D71" s="199" t="s">
        <v>162</v>
      </c>
      <c r="E71" s="200">
        <v>4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3</v>
      </c>
      <c r="AZ71" s="167">
        <v>1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 x14ac:dyDescent="0.2">
      <c r="A72" s="196">
        <v>32</v>
      </c>
      <c r="B72" s="197" t="s">
        <v>181</v>
      </c>
      <c r="C72" s="198" t="s">
        <v>182</v>
      </c>
      <c r="D72" s="199" t="s">
        <v>169</v>
      </c>
      <c r="E72" s="200">
        <v>40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4</v>
      </c>
      <c r="AZ72" s="167">
        <v>1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 x14ac:dyDescent="0.2">
      <c r="A73" s="196">
        <v>33</v>
      </c>
      <c r="B73" s="197" t="s">
        <v>183</v>
      </c>
      <c r="C73" s="198" t="s">
        <v>184</v>
      </c>
      <c r="D73" s="199" t="s">
        <v>185</v>
      </c>
      <c r="E73" s="200">
        <v>50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5</v>
      </c>
      <c r="AZ73" s="167">
        <v>1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 x14ac:dyDescent="0.2">
      <c r="A74" s="196">
        <v>34</v>
      </c>
      <c r="B74" s="197" t="s">
        <v>186</v>
      </c>
      <c r="C74" s="198" t="s">
        <v>187</v>
      </c>
      <c r="D74" s="199" t="s">
        <v>188</v>
      </c>
      <c r="E74" s="200">
        <v>1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6</v>
      </c>
      <c r="AZ74" s="167">
        <v>1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 x14ac:dyDescent="0.2">
      <c r="A75" s="196">
        <v>35</v>
      </c>
      <c r="B75" s="197" t="s">
        <v>189</v>
      </c>
      <c r="C75" s="198" t="s">
        <v>190</v>
      </c>
      <c r="D75" s="199" t="s">
        <v>162</v>
      </c>
      <c r="E75" s="200">
        <v>2</v>
      </c>
      <c r="F75" s="200">
        <v>0</v>
      </c>
      <c r="G75" s="201">
        <f>E75*F75</f>
        <v>0</v>
      </c>
      <c r="O75" s="195">
        <v>2</v>
      </c>
      <c r="AA75" s="167">
        <v>3</v>
      </c>
      <c r="AB75" s="167">
        <v>1</v>
      </c>
      <c r="AC75" s="167">
        <v>42223647</v>
      </c>
      <c r="AZ75" s="167">
        <v>1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3</v>
      </c>
      <c r="CB75" s="202">
        <v>1</v>
      </c>
      <c r="CZ75" s="167">
        <v>3.4000000000000002E-2</v>
      </c>
    </row>
    <row r="76" spans="1:104" ht="22.5" x14ac:dyDescent="0.2">
      <c r="A76" s="196">
        <v>36</v>
      </c>
      <c r="B76" s="197" t="s">
        <v>191</v>
      </c>
      <c r="C76" s="198" t="s">
        <v>192</v>
      </c>
      <c r="D76" s="199" t="s">
        <v>193</v>
      </c>
      <c r="E76" s="200">
        <v>4</v>
      </c>
      <c r="F76" s="200">
        <v>0</v>
      </c>
      <c r="G76" s="201">
        <f>E76*F76</f>
        <v>0</v>
      </c>
      <c r="O76" s="195">
        <v>2</v>
      </c>
      <c r="AA76" s="167">
        <v>10</v>
      </c>
      <c r="AB76" s="167">
        <v>0</v>
      </c>
      <c r="AC76" s="167">
        <v>8</v>
      </c>
      <c r="AZ76" s="167">
        <v>5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10</v>
      </c>
      <c r="CB76" s="202">
        <v>0</v>
      </c>
      <c r="CZ76" s="167">
        <v>0</v>
      </c>
    </row>
    <row r="77" spans="1:104" x14ac:dyDescent="0.2">
      <c r="A77" s="215"/>
      <c r="B77" s="216" t="s">
        <v>75</v>
      </c>
      <c r="C77" s="217" t="str">
        <f>CONCATENATE(B61," ",C61)</f>
        <v>8 Trubní vedení</v>
      </c>
      <c r="D77" s="218"/>
      <c r="E77" s="219"/>
      <c r="F77" s="220"/>
      <c r="G77" s="221">
        <f>SUM(G61:G76)</f>
        <v>0</v>
      </c>
      <c r="O77" s="195">
        <v>4</v>
      </c>
      <c r="BA77" s="222">
        <f>SUM(BA61:BA76)</f>
        <v>0</v>
      </c>
      <c r="BB77" s="222">
        <f>SUM(BB61:BB76)</f>
        <v>0</v>
      </c>
      <c r="BC77" s="222">
        <f>SUM(BC61:BC76)</f>
        <v>0</v>
      </c>
      <c r="BD77" s="222">
        <f>SUM(BD61:BD76)</f>
        <v>0</v>
      </c>
      <c r="BE77" s="222">
        <f>SUM(BE61:BE76)</f>
        <v>0</v>
      </c>
    </row>
    <row r="78" spans="1:104" x14ac:dyDescent="0.2">
      <c r="A78" s="188" t="s">
        <v>72</v>
      </c>
      <c r="B78" s="189" t="s">
        <v>194</v>
      </c>
      <c r="C78" s="190" t="s">
        <v>195</v>
      </c>
      <c r="D78" s="191"/>
      <c r="E78" s="192"/>
      <c r="F78" s="192"/>
      <c r="G78" s="193"/>
      <c r="H78" s="194"/>
      <c r="I78" s="194"/>
      <c r="O78" s="195">
        <v>1</v>
      </c>
    </row>
    <row r="79" spans="1:104" x14ac:dyDescent="0.2">
      <c r="A79" s="196">
        <v>37</v>
      </c>
      <c r="B79" s="197" t="s">
        <v>196</v>
      </c>
      <c r="C79" s="198" t="s">
        <v>197</v>
      </c>
      <c r="D79" s="199" t="s">
        <v>198</v>
      </c>
      <c r="E79" s="200">
        <v>17.216000000000001</v>
      </c>
      <c r="F79" s="200">
        <v>0</v>
      </c>
      <c r="G79" s="201">
        <f>E79*F79</f>
        <v>0</v>
      </c>
      <c r="O79" s="195">
        <v>2</v>
      </c>
      <c r="AA79" s="167">
        <v>8</v>
      </c>
      <c r="AB79" s="167">
        <v>1</v>
      </c>
      <c r="AC79" s="167">
        <v>3</v>
      </c>
      <c r="AZ79" s="167">
        <v>1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8</v>
      </c>
      <c r="CB79" s="202">
        <v>1</v>
      </c>
      <c r="CZ79" s="167">
        <v>0</v>
      </c>
    </row>
    <row r="80" spans="1:104" x14ac:dyDescent="0.2">
      <c r="A80" s="196">
        <v>38</v>
      </c>
      <c r="B80" s="197" t="s">
        <v>199</v>
      </c>
      <c r="C80" s="198" t="s">
        <v>200</v>
      </c>
      <c r="D80" s="199" t="s">
        <v>198</v>
      </c>
      <c r="E80" s="200">
        <v>17.216000000000001</v>
      </c>
      <c r="F80" s="200">
        <v>0</v>
      </c>
      <c r="G80" s="201">
        <f>E80*F80</f>
        <v>0</v>
      </c>
      <c r="O80" s="195">
        <v>2</v>
      </c>
      <c r="AA80" s="167">
        <v>8</v>
      </c>
      <c r="AB80" s="167">
        <v>1</v>
      </c>
      <c r="AC80" s="167">
        <v>3</v>
      </c>
      <c r="AZ80" s="167">
        <v>1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8</v>
      </c>
      <c r="CB80" s="202">
        <v>1</v>
      </c>
      <c r="CZ80" s="167">
        <v>0</v>
      </c>
    </row>
    <row r="81" spans="1:104" x14ac:dyDescent="0.2">
      <c r="A81" s="196">
        <v>39</v>
      </c>
      <c r="B81" s="197" t="s">
        <v>201</v>
      </c>
      <c r="C81" s="198" t="s">
        <v>202</v>
      </c>
      <c r="D81" s="199" t="s">
        <v>198</v>
      </c>
      <c r="E81" s="200">
        <v>17.216000000000001</v>
      </c>
      <c r="F81" s="200">
        <v>0</v>
      </c>
      <c r="G81" s="201">
        <f>E81*F81</f>
        <v>0</v>
      </c>
      <c r="O81" s="195">
        <v>2</v>
      </c>
      <c r="AA81" s="167">
        <v>8</v>
      </c>
      <c r="AB81" s="167">
        <v>1</v>
      </c>
      <c r="AC81" s="167">
        <v>3</v>
      </c>
      <c r="AZ81" s="167">
        <v>1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8</v>
      </c>
      <c r="CB81" s="202">
        <v>1</v>
      </c>
      <c r="CZ81" s="167">
        <v>0</v>
      </c>
    </row>
    <row r="82" spans="1:104" x14ac:dyDescent="0.2">
      <c r="A82" s="196">
        <v>40</v>
      </c>
      <c r="B82" s="197" t="s">
        <v>203</v>
      </c>
      <c r="C82" s="198" t="s">
        <v>204</v>
      </c>
      <c r="D82" s="199" t="s">
        <v>198</v>
      </c>
      <c r="E82" s="200">
        <v>17.216000000000001</v>
      </c>
      <c r="F82" s="200">
        <v>0</v>
      </c>
      <c r="G82" s="201">
        <f>E82*F82</f>
        <v>0</v>
      </c>
      <c r="O82" s="195">
        <v>2</v>
      </c>
      <c r="AA82" s="167">
        <v>8</v>
      </c>
      <c r="AB82" s="167">
        <v>1</v>
      </c>
      <c r="AC82" s="167">
        <v>3</v>
      </c>
      <c r="AZ82" s="167">
        <v>1</v>
      </c>
      <c r="BA82" s="167">
        <f>IF(AZ82=1,G82,0)</f>
        <v>0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8</v>
      </c>
      <c r="CB82" s="202">
        <v>1</v>
      </c>
      <c r="CZ82" s="167">
        <v>0</v>
      </c>
    </row>
    <row r="83" spans="1:104" x14ac:dyDescent="0.2">
      <c r="A83" s="215"/>
      <c r="B83" s="216" t="s">
        <v>75</v>
      </c>
      <c r="C83" s="217" t="str">
        <f>CONCATENATE(B78," ",C78)</f>
        <v>96 Bourání konstrukcí</v>
      </c>
      <c r="D83" s="218"/>
      <c r="E83" s="219"/>
      <c r="F83" s="220"/>
      <c r="G83" s="221">
        <f>SUM(G78:G82)</f>
        <v>0</v>
      </c>
      <c r="O83" s="195">
        <v>4</v>
      </c>
      <c r="BA83" s="222">
        <f>SUM(BA78:BA82)</f>
        <v>0</v>
      </c>
      <c r="BB83" s="222">
        <f>SUM(BB78:BB82)</f>
        <v>0</v>
      </c>
      <c r="BC83" s="222">
        <f>SUM(BC78:BC82)</f>
        <v>0</v>
      </c>
      <c r="BD83" s="222">
        <f>SUM(BD78:BD82)</f>
        <v>0</v>
      </c>
      <c r="BE83" s="222">
        <f>SUM(BE78:BE82)</f>
        <v>0</v>
      </c>
    </row>
    <row r="84" spans="1:104" x14ac:dyDescent="0.2">
      <c r="A84" s="188" t="s">
        <v>72</v>
      </c>
      <c r="B84" s="189" t="s">
        <v>205</v>
      </c>
      <c r="C84" s="190" t="s">
        <v>206</v>
      </c>
      <c r="D84" s="191"/>
      <c r="E84" s="192"/>
      <c r="F84" s="192"/>
      <c r="G84" s="193"/>
      <c r="H84" s="194"/>
      <c r="I84" s="194"/>
      <c r="O84" s="195">
        <v>1</v>
      </c>
    </row>
    <row r="85" spans="1:104" x14ac:dyDescent="0.2">
      <c r="A85" s="196">
        <v>41</v>
      </c>
      <c r="B85" s="197" t="s">
        <v>207</v>
      </c>
      <c r="C85" s="198" t="s">
        <v>208</v>
      </c>
      <c r="D85" s="199" t="s">
        <v>198</v>
      </c>
      <c r="E85" s="200">
        <v>39.672777000000004</v>
      </c>
      <c r="F85" s="200">
        <v>0</v>
      </c>
      <c r="G85" s="201">
        <f>E85*F85</f>
        <v>0</v>
      </c>
      <c r="O85" s="195">
        <v>2</v>
      </c>
      <c r="AA85" s="167">
        <v>7</v>
      </c>
      <c r="AB85" s="167">
        <v>1</v>
      </c>
      <c r="AC85" s="167">
        <v>2</v>
      </c>
      <c r="AZ85" s="167">
        <v>1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7</v>
      </c>
      <c r="CB85" s="202">
        <v>1</v>
      </c>
      <c r="CZ85" s="167">
        <v>0</v>
      </c>
    </row>
    <row r="86" spans="1:104" x14ac:dyDescent="0.2">
      <c r="A86" s="215"/>
      <c r="B86" s="216" t="s">
        <v>75</v>
      </c>
      <c r="C86" s="217" t="str">
        <f>CONCATENATE(B84," ",C84)</f>
        <v>99 Staveništní přesun hmot</v>
      </c>
      <c r="D86" s="218"/>
      <c r="E86" s="219"/>
      <c r="F86" s="220"/>
      <c r="G86" s="221">
        <f>SUM(G84:G85)</f>
        <v>0</v>
      </c>
      <c r="O86" s="195">
        <v>4</v>
      </c>
      <c r="BA86" s="222">
        <f>SUM(BA84:BA85)</f>
        <v>0</v>
      </c>
      <c r="BB86" s="222">
        <f>SUM(BB84:BB85)</f>
        <v>0</v>
      </c>
      <c r="BC86" s="222">
        <f>SUM(BC84:BC85)</f>
        <v>0</v>
      </c>
      <c r="BD86" s="222">
        <f>SUM(BD84:BD85)</f>
        <v>0</v>
      </c>
      <c r="BE86" s="222">
        <f>SUM(BE84:BE85)</f>
        <v>0</v>
      </c>
    </row>
    <row r="87" spans="1:104" x14ac:dyDescent="0.2">
      <c r="A87" s="188" t="s">
        <v>72</v>
      </c>
      <c r="B87" s="189" t="s">
        <v>209</v>
      </c>
      <c r="C87" s="190" t="s">
        <v>210</v>
      </c>
      <c r="D87" s="191"/>
      <c r="E87" s="192"/>
      <c r="F87" s="192"/>
      <c r="G87" s="193"/>
      <c r="H87" s="194"/>
      <c r="I87" s="194"/>
      <c r="O87" s="195">
        <v>1</v>
      </c>
    </row>
    <row r="88" spans="1:104" x14ac:dyDescent="0.2">
      <c r="A88" s="196">
        <v>42</v>
      </c>
      <c r="B88" s="197" t="s">
        <v>211</v>
      </c>
      <c r="C88" s="198" t="s">
        <v>212</v>
      </c>
      <c r="D88" s="199" t="s">
        <v>169</v>
      </c>
      <c r="E88" s="200">
        <v>36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9</v>
      </c>
      <c r="AC88" s="167">
        <v>9</v>
      </c>
      <c r="AZ88" s="167">
        <v>4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9</v>
      </c>
      <c r="CZ88" s="167">
        <v>0</v>
      </c>
    </row>
    <row r="89" spans="1:104" x14ac:dyDescent="0.2">
      <c r="A89" s="196">
        <v>43</v>
      </c>
      <c r="B89" s="197" t="s">
        <v>213</v>
      </c>
      <c r="C89" s="198" t="s">
        <v>214</v>
      </c>
      <c r="D89" s="199" t="s">
        <v>162</v>
      </c>
      <c r="E89" s="200">
        <v>24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9</v>
      </c>
      <c r="AC89" s="167">
        <v>9</v>
      </c>
      <c r="AZ89" s="167">
        <v>4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9</v>
      </c>
      <c r="CZ89" s="167">
        <v>0</v>
      </c>
    </row>
    <row r="90" spans="1:104" x14ac:dyDescent="0.2">
      <c r="A90" s="196">
        <v>44</v>
      </c>
      <c r="B90" s="197" t="s">
        <v>215</v>
      </c>
      <c r="C90" s="198" t="s">
        <v>216</v>
      </c>
      <c r="D90" s="199" t="s">
        <v>162</v>
      </c>
      <c r="E90" s="200">
        <v>5</v>
      </c>
      <c r="F90" s="200">
        <v>0</v>
      </c>
      <c r="G90" s="201">
        <f>E90*F90</f>
        <v>0</v>
      </c>
      <c r="O90" s="195">
        <v>2</v>
      </c>
      <c r="AA90" s="167">
        <v>12</v>
      </c>
      <c r="AB90" s="167">
        <v>0</v>
      </c>
      <c r="AC90" s="167">
        <v>7</v>
      </c>
      <c r="AZ90" s="167">
        <v>4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12</v>
      </c>
      <c r="CB90" s="202">
        <v>0</v>
      </c>
      <c r="CZ90" s="167">
        <v>0</v>
      </c>
    </row>
    <row r="91" spans="1:104" x14ac:dyDescent="0.2">
      <c r="A91" s="196">
        <v>45</v>
      </c>
      <c r="B91" s="197" t="s">
        <v>217</v>
      </c>
      <c r="C91" s="198" t="s">
        <v>218</v>
      </c>
      <c r="D91" s="199" t="s">
        <v>162</v>
      </c>
      <c r="E91" s="200">
        <v>8</v>
      </c>
      <c r="F91" s="200">
        <v>0</v>
      </c>
      <c r="G91" s="201">
        <f>E91*F91</f>
        <v>0</v>
      </c>
      <c r="O91" s="195">
        <v>2</v>
      </c>
      <c r="AA91" s="167">
        <v>3</v>
      </c>
      <c r="AB91" s="167">
        <v>9</v>
      </c>
      <c r="AC91" s="167" t="s">
        <v>217</v>
      </c>
      <c r="AZ91" s="167">
        <v>3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3</v>
      </c>
      <c r="CB91" s="202">
        <v>9</v>
      </c>
      <c r="CZ91" s="167">
        <v>0</v>
      </c>
    </row>
    <row r="92" spans="1:104" x14ac:dyDescent="0.2">
      <c r="A92" s="196">
        <v>46</v>
      </c>
      <c r="B92" s="197" t="s">
        <v>219</v>
      </c>
      <c r="C92" s="198" t="s">
        <v>220</v>
      </c>
      <c r="D92" s="199" t="s">
        <v>162</v>
      </c>
      <c r="E92" s="200">
        <v>5</v>
      </c>
      <c r="F92" s="200">
        <v>0</v>
      </c>
      <c r="G92" s="201">
        <f>E92*F92</f>
        <v>0</v>
      </c>
      <c r="O92" s="195">
        <v>2</v>
      </c>
      <c r="AA92" s="167">
        <v>3</v>
      </c>
      <c r="AB92" s="167">
        <v>9</v>
      </c>
      <c r="AC92" s="167" t="s">
        <v>219</v>
      </c>
      <c r="AZ92" s="167">
        <v>3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3</v>
      </c>
      <c r="CB92" s="202">
        <v>9</v>
      </c>
      <c r="CZ92" s="167">
        <v>0</v>
      </c>
    </row>
    <row r="93" spans="1:104" ht="22.5" x14ac:dyDescent="0.2">
      <c r="A93" s="196">
        <v>47</v>
      </c>
      <c r="B93" s="197" t="s">
        <v>221</v>
      </c>
      <c r="C93" s="198" t="s">
        <v>222</v>
      </c>
      <c r="D93" s="199" t="s">
        <v>169</v>
      </c>
      <c r="E93" s="200">
        <v>38</v>
      </c>
      <c r="F93" s="200">
        <v>0</v>
      </c>
      <c r="G93" s="201">
        <f>E93*F93</f>
        <v>0</v>
      </c>
      <c r="O93" s="195">
        <v>2</v>
      </c>
      <c r="AA93" s="167">
        <v>3</v>
      </c>
      <c r="AB93" s="167">
        <v>9</v>
      </c>
      <c r="AC93" s="167">
        <v>28613617</v>
      </c>
      <c r="AZ93" s="167">
        <v>3</v>
      </c>
      <c r="BA93" s="167">
        <f>IF(AZ93=1,G93,0)</f>
        <v>0</v>
      </c>
      <c r="BB93" s="167">
        <f>IF(AZ93=2,G93,0)</f>
        <v>0</v>
      </c>
      <c r="BC93" s="167">
        <f>IF(AZ93=3,G93,0)</f>
        <v>0</v>
      </c>
      <c r="BD93" s="167">
        <f>IF(AZ93=4,G93,0)</f>
        <v>0</v>
      </c>
      <c r="BE93" s="167">
        <f>IF(AZ93=5,G93,0)</f>
        <v>0</v>
      </c>
      <c r="CA93" s="202">
        <v>3</v>
      </c>
      <c r="CB93" s="202">
        <v>9</v>
      </c>
      <c r="CZ93" s="167">
        <v>2.0200000000000001E-3</v>
      </c>
    </row>
    <row r="94" spans="1:104" x14ac:dyDescent="0.2">
      <c r="A94" s="215"/>
      <c r="B94" s="216" t="s">
        <v>75</v>
      </c>
      <c r="C94" s="217" t="str">
        <f>CONCATENATE(B87," ",C87)</f>
        <v>M23 Montáže potrubí</v>
      </c>
      <c r="D94" s="218"/>
      <c r="E94" s="219"/>
      <c r="F94" s="220"/>
      <c r="G94" s="221">
        <f>SUM(G87:G93)</f>
        <v>0</v>
      </c>
      <c r="O94" s="195">
        <v>4</v>
      </c>
      <c r="BA94" s="222">
        <f>SUM(BA87:BA93)</f>
        <v>0</v>
      </c>
      <c r="BB94" s="222">
        <f>SUM(BB87:BB93)</f>
        <v>0</v>
      </c>
      <c r="BC94" s="222">
        <f>SUM(BC87:BC93)</f>
        <v>0</v>
      </c>
      <c r="BD94" s="222">
        <f>SUM(BD87:BD93)</f>
        <v>0</v>
      </c>
      <c r="BE94" s="222">
        <f>SUM(BE87:BE93)</f>
        <v>0</v>
      </c>
    </row>
    <row r="95" spans="1:104" x14ac:dyDescent="0.2">
      <c r="E95" s="167"/>
    </row>
    <row r="96" spans="1:104" x14ac:dyDescent="0.2">
      <c r="E96" s="167"/>
    </row>
    <row r="97" spans="5:5" x14ac:dyDescent="0.2">
      <c r="E97" s="167"/>
    </row>
    <row r="98" spans="5:5" x14ac:dyDescent="0.2">
      <c r="E98" s="167"/>
    </row>
    <row r="99" spans="5:5" x14ac:dyDescent="0.2">
      <c r="E99" s="167"/>
    </row>
    <row r="100" spans="5:5" x14ac:dyDescent="0.2">
      <c r="E100" s="167"/>
    </row>
    <row r="101" spans="5:5" x14ac:dyDescent="0.2">
      <c r="E101" s="167"/>
    </row>
    <row r="102" spans="5:5" x14ac:dyDescent="0.2">
      <c r="E102" s="167"/>
    </row>
    <row r="103" spans="5:5" x14ac:dyDescent="0.2">
      <c r="E103" s="167"/>
    </row>
    <row r="104" spans="5:5" x14ac:dyDescent="0.2">
      <c r="E104" s="167"/>
    </row>
    <row r="105" spans="5:5" x14ac:dyDescent="0.2">
      <c r="E105" s="167"/>
    </row>
    <row r="106" spans="5:5" x14ac:dyDescent="0.2">
      <c r="E106" s="167"/>
    </row>
    <row r="107" spans="5:5" x14ac:dyDescent="0.2">
      <c r="E107" s="167"/>
    </row>
    <row r="108" spans="5:5" x14ac:dyDescent="0.2">
      <c r="E108" s="167"/>
    </row>
    <row r="109" spans="5:5" x14ac:dyDescent="0.2">
      <c r="E109" s="167"/>
    </row>
    <row r="110" spans="5:5" x14ac:dyDescent="0.2">
      <c r="E110" s="167"/>
    </row>
    <row r="111" spans="5:5" x14ac:dyDescent="0.2">
      <c r="E111" s="167"/>
    </row>
    <row r="112" spans="5:5" x14ac:dyDescent="0.2">
      <c r="E112" s="167"/>
    </row>
    <row r="113" spans="1:7" x14ac:dyDescent="0.2">
      <c r="E113" s="167"/>
    </row>
    <row r="114" spans="1:7" x14ac:dyDescent="0.2">
      <c r="E114" s="167"/>
    </row>
    <row r="115" spans="1:7" x14ac:dyDescent="0.2">
      <c r="E115" s="167"/>
    </row>
    <row r="116" spans="1:7" x14ac:dyDescent="0.2">
      <c r="E116" s="167"/>
    </row>
    <row r="117" spans="1:7" x14ac:dyDescent="0.2">
      <c r="E117" s="167"/>
    </row>
    <row r="118" spans="1:7" x14ac:dyDescent="0.2">
      <c r="A118" s="223"/>
      <c r="B118" s="223"/>
      <c r="C118" s="223"/>
      <c r="D118" s="223"/>
      <c r="E118" s="223"/>
      <c r="F118" s="223"/>
      <c r="G118" s="223"/>
    </row>
    <row r="119" spans="1:7" x14ac:dyDescent="0.2">
      <c r="A119" s="223"/>
      <c r="B119" s="223"/>
      <c r="C119" s="223"/>
      <c r="D119" s="223"/>
      <c r="E119" s="223"/>
      <c r="F119" s="223"/>
      <c r="G119" s="223"/>
    </row>
    <row r="120" spans="1:7" x14ac:dyDescent="0.2">
      <c r="A120" s="223"/>
      <c r="B120" s="223"/>
      <c r="C120" s="223"/>
      <c r="D120" s="223"/>
      <c r="E120" s="223"/>
      <c r="F120" s="223"/>
      <c r="G120" s="223"/>
    </row>
    <row r="121" spans="1:7" x14ac:dyDescent="0.2">
      <c r="A121" s="223"/>
      <c r="B121" s="223"/>
      <c r="C121" s="223"/>
      <c r="D121" s="223"/>
      <c r="E121" s="223"/>
      <c r="F121" s="223"/>
      <c r="G121" s="223"/>
    </row>
    <row r="122" spans="1:7" x14ac:dyDescent="0.2">
      <c r="E122" s="167"/>
    </row>
    <row r="123" spans="1:7" x14ac:dyDescent="0.2">
      <c r="E123" s="167"/>
    </row>
    <row r="124" spans="1:7" x14ac:dyDescent="0.2">
      <c r="E124" s="167"/>
    </row>
    <row r="125" spans="1:7" x14ac:dyDescent="0.2">
      <c r="E125" s="167"/>
    </row>
    <row r="126" spans="1:7" x14ac:dyDescent="0.2">
      <c r="E126" s="167"/>
    </row>
    <row r="127" spans="1:7" x14ac:dyDescent="0.2">
      <c r="E127" s="167"/>
    </row>
    <row r="128" spans="1:7" x14ac:dyDescent="0.2">
      <c r="E128" s="167"/>
    </row>
    <row r="129" spans="5:5" x14ac:dyDescent="0.2">
      <c r="E129" s="167"/>
    </row>
    <row r="130" spans="5:5" x14ac:dyDescent="0.2">
      <c r="E130" s="167"/>
    </row>
    <row r="131" spans="5:5" x14ac:dyDescent="0.2">
      <c r="E131" s="167"/>
    </row>
    <row r="132" spans="5:5" x14ac:dyDescent="0.2">
      <c r="E132" s="167"/>
    </row>
    <row r="133" spans="5:5" x14ac:dyDescent="0.2">
      <c r="E133" s="167"/>
    </row>
    <row r="134" spans="5:5" x14ac:dyDescent="0.2">
      <c r="E134" s="167"/>
    </row>
    <row r="135" spans="5:5" x14ac:dyDescent="0.2">
      <c r="E135" s="167"/>
    </row>
    <row r="136" spans="5:5" x14ac:dyDescent="0.2">
      <c r="E136" s="167"/>
    </row>
    <row r="137" spans="5:5" x14ac:dyDescent="0.2">
      <c r="E137" s="167"/>
    </row>
    <row r="138" spans="5:5" x14ac:dyDescent="0.2">
      <c r="E138" s="167"/>
    </row>
    <row r="139" spans="5:5" x14ac:dyDescent="0.2">
      <c r="E139" s="167"/>
    </row>
    <row r="140" spans="5:5" x14ac:dyDescent="0.2">
      <c r="E140" s="167"/>
    </row>
    <row r="141" spans="5:5" x14ac:dyDescent="0.2">
      <c r="E141" s="167"/>
    </row>
    <row r="142" spans="5:5" x14ac:dyDescent="0.2">
      <c r="E142" s="167"/>
    </row>
    <row r="143" spans="5:5" x14ac:dyDescent="0.2">
      <c r="E143" s="167"/>
    </row>
    <row r="144" spans="5:5" x14ac:dyDescent="0.2">
      <c r="E144" s="167"/>
    </row>
    <row r="145" spans="1:7" x14ac:dyDescent="0.2">
      <c r="E145" s="167"/>
    </row>
    <row r="146" spans="1:7" x14ac:dyDescent="0.2">
      <c r="E146" s="167"/>
    </row>
    <row r="147" spans="1:7" x14ac:dyDescent="0.2">
      <c r="E147" s="167"/>
    </row>
    <row r="148" spans="1:7" x14ac:dyDescent="0.2">
      <c r="E148" s="167"/>
    </row>
    <row r="149" spans="1:7" x14ac:dyDescent="0.2">
      <c r="E149" s="167"/>
    </row>
    <row r="150" spans="1:7" x14ac:dyDescent="0.2">
      <c r="E150" s="167"/>
    </row>
    <row r="151" spans="1:7" x14ac:dyDescent="0.2">
      <c r="E151" s="167"/>
    </row>
    <row r="152" spans="1:7" x14ac:dyDescent="0.2">
      <c r="E152" s="167"/>
    </row>
    <row r="153" spans="1:7" x14ac:dyDescent="0.2">
      <c r="A153" s="224"/>
      <c r="B153" s="224"/>
    </row>
    <row r="154" spans="1:7" x14ac:dyDescent="0.2">
      <c r="A154" s="223"/>
      <c r="B154" s="223"/>
      <c r="C154" s="226"/>
      <c r="D154" s="226"/>
      <c r="E154" s="227"/>
      <c r="F154" s="226"/>
      <c r="G154" s="228"/>
    </row>
    <row r="155" spans="1:7" x14ac:dyDescent="0.2">
      <c r="A155" s="229"/>
      <c r="B155" s="229"/>
      <c r="C155" s="223"/>
      <c r="D155" s="223"/>
      <c r="E155" s="230"/>
      <c r="F155" s="223"/>
      <c r="G155" s="223"/>
    </row>
    <row r="156" spans="1:7" x14ac:dyDescent="0.2">
      <c r="A156" s="223"/>
      <c r="B156" s="223"/>
      <c r="C156" s="223"/>
      <c r="D156" s="223"/>
      <c r="E156" s="230"/>
      <c r="F156" s="223"/>
      <c r="G156" s="223"/>
    </row>
    <row r="157" spans="1:7" x14ac:dyDescent="0.2">
      <c r="A157" s="223"/>
      <c r="B157" s="223"/>
      <c r="C157" s="223"/>
      <c r="D157" s="223"/>
      <c r="E157" s="230"/>
      <c r="F157" s="223"/>
      <c r="G157" s="223"/>
    </row>
    <row r="158" spans="1:7" x14ac:dyDescent="0.2">
      <c r="A158" s="223"/>
      <c r="B158" s="223"/>
      <c r="C158" s="223"/>
      <c r="D158" s="223"/>
      <c r="E158" s="230"/>
      <c r="F158" s="223"/>
      <c r="G158" s="223"/>
    </row>
    <row r="159" spans="1:7" x14ac:dyDescent="0.2">
      <c r="A159" s="223"/>
      <c r="B159" s="223"/>
      <c r="C159" s="223"/>
      <c r="D159" s="223"/>
      <c r="E159" s="230"/>
      <c r="F159" s="223"/>
      <c r="G159" s="223"/>
    </row>
    <row r="160" spans="1:7" x14ac:dyDescent="0.2">
      <c r="A160" s="223"/>
      <c r="B160" s="223"/>
      <c r="C160" s="223"/>
      <c r="D160" s="223"/>
      <c r="E160" s="230"/>
      <c r="F160" s="223"/>
      <c r="G160" s="223"/>
    </row>
    <row r="161" spans="1:7" x14ac:dyDescent="0.2">
      <c r="A161" s="223"/>
      <c r="B161" s="223"/>
      <c r="C161" s="223"/>
      <c r="D161" s="223"/>
      <c r="E161" s="230"/>
      <c r="F161" s="223"/>
      <c r="G161" s="223"/>
    </row>
    <row r="162" spans="1:7" x14ac:dyDescent="0.2">
      <c r="A162" s="223"/>
      <c r="B162" s="223"/>
      <c r="C162" s="223"/>
      <c r="D162" s="223"/>
      <c r="E162" s="230"/>
      <c r="F162" s="223"/>
      <c r="G162" s="223"/>
    </row>
    <row r="163" spans="1:7" x14ac:dyDescent="0.2">
      <c r="A163" s="223"/>
      <c r="B163" s="223"/>
      <c r="C163" s="223"/>
      <c r="D163" s="223"/>
      <c r="E163" s="230"/>
      <c r="F163" s="223"/>
      <c r="G163" s="223"/>
    </row>
    <row r="164" spans="1:7" x14ac:dyDescent="0.2">
      <c r="A164" s="223"/>
      <c r="B164" s="223"/>
      <c r="C164" s="223"/>
      <c r="D164" s="223"/>
      <c r="E164" s="230"/>
      <c r="F164" s="223"/>
      <c r="G164" s="223"/>
    </row>
    <row r="165" spans="1:7" x14ac:dyDescent="0.2">
      <c r="A165" s="223"/>
      <c r="B165" s="223"/>
      <c r="C165" s="223"/>
      <c r="D165" s="223"/>
      <c r="E165" s="230"/>
      <c r="F165" s="223"/>
      <c r="G165" s="223"/>
    </row>
    <row r="166" spans="1:7" x14ac:dyDescent="0.2">
      <c r="A166" s="223"/>
      <c r="B166" s="223"/>
      <c r="C166" s="223"/>
      <c r="D166" s="223"/>
      <c r="E166" s="230"/>
      <c r="F166" s="223"/>
      <c r="G166" s="223"/>
    </row>
    <row r="167" spans="1:7" x14ac:dyDescent="0.2">
      <c r="A167" s="223"/>
      <c r="B167" s="223"/>
      <c r="C167" s="223"/>
      <c r="D167" s="223"/>
      <c r="E167" s="230"/>
      <c r="F167" s="223"/>
      <c r="G167" s="223"/>
    </row>
  </sheetData>
  <mergeCells count="31">
    <mergeCell ref="C54:D54"/>
    <mergeCell ref="C56:D56"/>
    <mergeCell ref="C68:G68"/>
    <mergeCell ref="C39:G39"/>
    <mergeCell ref="C40:D40"/>
    <mergeCell ref="C41:D41"/>
    <mergeCell ref="C46:G46"/>
    <mergeCell ref="C47:D47"/>
    <mergeCell ref="C48:D48"/>
    <mergeCell ref="C50:D50"/>
    <mergeCell ref="C53:D53"/>
    <mergeCell ref="C26:G26"/>
    <mergeCell ref="C27:D27"/>
    <mergeCell ref="C31:D31"/>
    <mergeCell ref="C34:G34"/>
    <mergeCell ref="C36:G36"/>
    <mergeCell ref="C37:D37"/>
    <mergeCell ref="C15:D15"/>
    <mergeCell ref="C17:D17"/>
    <mergeCell ref="C19:D19"/>
    <mergeCell ref="C22:G22"/>
    <mergeCell ref="C23:D23"/>
    <mergeCell ref="C24:D24"/>
    <mergeCell ref="A1:G1"/>
    <mergeCell ref="A3:B3"/>
    <mergeCell ref="A4:B4"/>
    <mergeCell ref="E4:G4"/>
    <mergeCell ref="C9:D9"/>
    <mergeCell ref="C10:D10"/>
    <mergeCell ref="C13:D13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Projektis</dc:creator>
  <cp:lastModifiedBy>Projektis</cp:lastModifiedBy>
  <dcterms:created xsi:type="dcterms:W3CDTF">2020-01-15T16:00:22Z</dcterms:created>
  <dcterms:modified xsi:type="dcterms:W3CDTF">2020-01-15T16:00:58Z</dcterms:modified>
</cp:coreProperties>
</file>